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Default Extension="emf" ContentType="image/x-emf"/>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0" yWindow="0" windowWidth="28800" windowHeight="11565"/>
  </bookViews>
  <sheets>
    <sheet name="MODE  D EMPLOI" sheetId="9" r:id="rId1"/>
    <sheet name="synthèse" sheetId="1" r:id="rId2"/>
    <sheet name="graphiques K2 et K1" sheetId="4" r:id="rId3"/>
    <sheet name="annexe K NFX43 269" sheetId="10" r:id="rId4"/>
    <sheet name="temps prélévement et saturation" sheetId="7" state="hidden" r:id="rId5"/>
    <sheet name="temps" sheetId="8" state="hidden" r:id="rId6"/>
    <sheet name="nombre d'ouverture fraction fil" sheetId="5" state="hidden" r:id="rId7"/>
    <sheet name="SA selon volume prélv" sheetId="6" state="hidden" r:id="rId8"/>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0" i="5"/>
  <c r="E108"/>
  <c r="E106"/>
  <c r="D112"/>
  <c r="D113" s="1"/>
  <c r="C23" i="1" l="1"/>
  <c r="D110" i="5" s="1"/>
  <c r="D111" s="1"/>
  <c r="B16" i="1" l="1"/>
  <c r="F24" s="1"/>
  <c r="M19"/>
  <c r="Z19" l="1"/>
  <c r="B19"/>
  <c r="C24"/>
  <c r="D107" i="5" s="1"/>
  <c r="D108" s="1"/>
  <c r="C22" i="1"/>
  <c r="L2" i="10"/>
  <c r="C24" s="1"/>
  <c r="G2"/>
  <c r="G13" s="1"/>
  <c r="H14" s="1"/>
  <c r="N2"/>
  <c r="Q2"/>
  <c r="P2"/>
  <c r="C19"/>
  <c r="U3" i="4"/>
  <c r="L2" i="5" s="1"/>
  <c r="I2" i="6"/>
  <c r="K25" s="1"/>
  <c r="V3" i="4"/>
  <c r="N2" i="5" s="1"/>
  <c r="N2" i="6" s="1"/>
  <c r="E146" s="1"/>
  <c r="M2"/>
  <c r="M3" s="1"/>
  <c r="H2"/>
  <c r="G99" s="1"/>
  <c r="G2"/>
  <c r="G25" s="1"/>
  <c r="B2" i="5"/>
  <c r="C47" s="1"/>
  <c r="C2"/>
  <c r="B3" s="1"/>
  <c r="E47" s="1"/>
  <c r="D2"/>
  <c r="F47"/>
  <c r="J25"/>
  <c r="J36"/>
  <c r="K23"/>
  <c r="C51"/>
  <c r="E51"/>
  <c r="D56"/>
  <c r="H56"/>
  <c r="C21"/>
  <c r="G56"/>
  <c r="G70" s="1"/>
  <c r="G84" s="1"/>
  <c r="G98" s="1"/>
  <c r="C61"/>
  <c r="C75" s="1"/>
  <c r="C89" s="1"/>
  <c r="F61"/>
  <c r="F75" s="1"/>
  <c r="F89" s="1"/>
  <c r="C65"/>
  <c r="E65"/>
  <c r="D70"/>
  <c r="H70"/>
  <c r="C79"/>
  <c r="E79"/>
  <c r="D84"/>
  <c r="H84"/>
  <c r="C93"/>
  <c r="E93"/>
  <c r="D98"/>
  <c r="H98"/>
  <c r="C29"/>
  <c r="B3" i="7"/>
  <c r="L2" i="8" s="1"/>
  <c r="H10"/>
  <c r="B12"/>
  <c r="J10"/>
  <c r="J38" s="1"/>
  <c r="H2"/>
  <c r="E12" s="1"/>
  <c r="J18" s="1"/>
  <c r="B5" i="7"/>
  <c r="M2" i="8" s="1"/>
  <c r="B4" i="7"/>
  <c r="N2" i="8" s="1"/>
  <c r="K21"/>
  <c r="L2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B22"/>
  <c r="B18"/>
  <c r="D12"/>
  <c r="G6"/>
  <c r="I32"/>
  <c r="K6"/>
  <c r="C18"/>
  <c r="C22"/>
  <c r="N37" i="1"/>
  <c r="K84" i="6"/>
  <c r="G113"/>
  <c r="G90"/>
  <c r="H72"/>
  <c r="E67"/>
  <c r="G63"/>
  <c r="K2"/>
  <c r="B30" s="1"/>
  <c r="D36"/>
  <c r="F161"/>
  <c r="G146"/>
  <c r="F113"/>
  <c r="F63"/>
  <c r="D40"/>
  <c r="D122"/>
  <c r="B6" i="5"/>
  <c r="J88" i="6"/>
  <c r="K88" s="1"/>
  <c r="J40" i="5"/>
  <c r="K40" s="1"/>
  <c r="L40" s="1"/>
  <c r="M40" s="1"/>
  <c r="N40" s="1"/>
  <c r="O40" s="1"/>
  <c r="P40" s="1"/>
  <c r="Q40" s="1"/>
  <c r="R40" s="1"/>
  <c r="S40" s="1"/>
  <c r="H170" i="6"/>
  <c r="E165"/>
  <c r="G161"/>
  <c r="H146"/>
  <c r="E141"/>
  <c r="G137"/>
  <c r="H122"/>
  <c r="E117"/>
  <c r="H99"/>
  <c r="E94"/>
  <c r="J86"/>
  <c r="J175" s="1"/>
  <c r="O2"/>
  <c r="C133" s="1"/>
  <c r="B134" s="1"/>
  <c r="P2"/>
  <c r="J2"/>
  <c r="B40" s="1"/>
  <c r="C33" i="5"/>
  <c r="C25"/>
  <c r="B26"/>
  <c r="D11"/>
  <c r="B11"/>
  <c r="C6"/>
  <c r="B7" s="1"/>
  <c r="D38"/>
  <c r="F29"/>
  <c r="E11"/>
  <c r="M3"/>
  <c r="H38" s="1"/>
  <c r="D6"/>
  <c r="G38"/>
  <c r="C165" i="6"/>
  <c r="C63"/>
  <c r="D99"/>
  <c r="C161"/>
  <c r="C137"/>
  <c r="E33" i="5"/>
  <c r="J20" i="8" l="1"/>
  <c r="D22"/>
  <c r="B23" s="1"/>
  <c r="J17"/>
  <c r="F11" i="5"/>
  <c r="D146" i="6"/>
  <c r="D72"/>
  <c r="F6" i="8"/>
  <c r="C113" i="6"/>
  <c r="D170"/>
  <c r="C90"/>
  <c r="B36"/>
  <c r="D18" i="8"/>
  <c r="K10"/>
  <c r="C13" i="10"/>
  <c r="D14" s="1"/>
  <c r="E40"/>
  <c r="K25" i="5"/>
  <c r="K36" s="1"/>
  <c r="L23"/>
  <c r="E61"/>
  <c r="F56"/>
  <c r="F84"/>
  <c r="E29"/>
  <c r="F38" s="1"/>
  <c r="L84" i="6"/>
  <c r="K86"/>
  <c r="J54" i="5"/>
  <c r="J68"/>
  <c r="J82"/>
  <c r="J96"/>
  <c r="J127" i="6"/>
  <c r="J151"/>
  <c r="J83"/>
  <c r="J104" s="1"/>
  <c r="J24" i="8"/>
  <c r="J16"/>
  <c r="C157" i="6"/>
  <c r="B158" s="1"/>
  <c r="C59"/>
  <c r="B60" s="1"/>
  <c r="C86"/>
  <c r="B87" s="1"/>
  <c r="B19" i="8"/>
  <c r="J19"/>
  <c r="D6"/>
  <c r="M6"/>
  <c r="F137" i="6"/>
  <c r="F25"/>
  <c r="E25"/>
  <c r="F30"/>
  <c r="E24"/>
  <c r="C67"/>
  <c r="D30"/>
  <c r="C40"/>
  <c r="B41" s="1"/>
  <c r="C117"/>
  <c r="G72"/>
  <c r="G122"/>
  <c r="G170"/>
  <c r="C36"/>
  <c r="B37" s="1"/>
  <c r="I50"/>
  <c r="C141"/>
  <c r="C109"/>
  <c r="B110" s="1"/>
  <c r="C94"/>
  <c r="E30"/>
  <c r="F90"/>
  <c r="D24" i="1"/>
  <c r="L24" s="1"/>
  <c r="E99" i="6"/>
  <c r="D67"/>
  <c r="E72"/>
  <c r="K32" i="8"/>
  <c r="D29" i="5"/>
  <c r="G40" i="10"/>
  <c r="L2" i="6"/>
  <c r="J25" s="1"/>
  <c r="B21" i="5"/>
  <c r="B38"/>
  <c r="B29"/>
  <c r="B47"/>
  <c r="C11"/>
  <c r="B12" s="1"/>
  <c r="F40" i="10"/>
  <c r="C30"/>
  <c r="D45"/>
  <c r="M17" i="1"/>
  <c r="C35" s="1"/>
  <c r="C36"/>
  <c r="M18"/>
  <c r="N9"/>
  <c r="P9" s="1"/>
  <c r="G35" i="10"/>
  <c r="D35"/>
  <c r="C45"/>
  <c r="G45"/>
  <c r="E45"/>
  <c r="C25" i="1"/>
  <c r="D105" i="5" s="1"/>
  <c r="D106" s="1"/>
  <c r="N12" i="1"/>
  <c r="P12" s="1"/>
  <c r="N10"/>
  <c r="P10" s="1"/>
  <c r="N11"/>
  <c r="P11" s="1"/>
  <c r="F35" i="10"/>
  <c r="E5" i="8"/>
  <c r="M3"/>
  <c r="J8" s="1"/>
  <c r="M39" i="1"/>
  <c r="N2"/>
  <c r="P2" s="1"/>
  <c r="N3"/>
  <c r="P3" s="1"/>
  <c r="N4"/>
  <c r="P4" s="1"/>
  <c r="N5"/>
  <c r="P5" s="1"/>
  <c r="M25" i="6"/>
  <c r="D161"/>
  <c r="E170"/>
  <c r="D165"/>
  <c r="D63"/>
  <c r="D25"/>
  <c r="K50"/>
  <c r="E122"/>
  <c r="D137"/>
  <c r="D90"/>
  <c r="D113"/>
  <c r="D94"/>
  <c r="D141"/>
  <c r="D117"/>
  <c r="D47" i="5"/>
  <c r="E21"/>
  <c r="E38"/>
  <c r="E84"/>
  <c r="C35" i="10"/>
  <c r="F45"/>
  <c r="J6" i="8"/>
  <c r="B6"/>
  <c r="C12"/>
  <c r="H32"/>
  <c r="C40" i="10"/>
  <c r="D40"/>
  <c r="E35"/>
  <c r="K38" i="8" l="1"/>
  <c r="L10"/>
  <c r="J7"/>
  <c r="C6" s="1"/>
  <c r="K104" i="6"/>
  <c r="K83"/>
  <c r="K175"/>
  <c r="K151"/>
  <c r="K127"/>
  <c r="M84"/>
  <c r="L86"/>
  <c r="E75" i="5"/>
  <c r="E89" s="1"/>
  <c r="F98" s="1"/>
  <c r="F70"/>
  <c r="J35" i="8"/>
  <c r="J26"/>
  <c r="J27"/>
  <c r="J25"/>
  <c r="J28"/>
  <c r="J29"/>
  <c r="M23" i="5"/>
  <c r="L25"/>
  <c r="L36" s="1"/>
  <c r="L50" s="1"/>
  <c r="C28" i="1"/>
  <c r="C29" s="1"/>
  <c r="K82" i="5"/>
  <c r="K54"/>
  <c r="K68"/>
  <c r="K96"/>
  <c r="B72" i="6"/>
  <c r="J73" s="1"/>
  <c r="E137"/>
  <c r="E90"/>
  <c r="E161"/>
  <c r="F99"/>
  <c r="F170"/>
  <c r="F122"/>
  <c r="E63"/>
  <c r="F72" s="1"/>
  <c r="E113"/>
  <c r="F146"/>
  <c r="D25" i="1"/>
  <c r="L25" s="1"/>
  <c r="B122" i="6"/>
  <c r="B137"/>
  <c r="J145" s="1"/>
  <c r="C30"/>
  <c r="B31" s="1"/>
  <c r="B90"/>
  <c r="B94"/>
  <c r="BM99" s="1"/>
  <c r="B161"/>
  <c r="B67"/>
  <c r="B68" s="1"/>
  <c r="H50"/>
  <c r="H51" s="1"/>
  <c r="B165"/>
  <c r="B166" s="1"/>
  <c r="J27"/>
  <c r="B63"/>
  <c r="B141"/>
  <c r="B142" s="1"/>
  <c r="FW146" s="1"/>
  <c r="B170"/>
  <c r="B25"/>
  <c r="B99"/>
  <c r="B113"/>
  <c r="B117"/>
  <c r="B118" s="1"/>
  <c r="B146"/>
  <c r="J147" s="1"/>
  <c r="H33" i="8"/>
  <c r="C16" i="1"/>
  <c r="K50" i="5"/>
  <c r="B33"/>
  <c r="B30"/>
  <c r="J50"/>
  <c r="J32"/>
  <c r="K32"/>
  <c r="B51"/>
  <c r="B56" s="1"/>
  <c r="B65" s="1"/>
  <c r="B61"/>
  <c r="B70" s="1"/>
  <c r="B75" s="1"/>
  <c r="B79" s="1"/>
  <c r="C30" i="1"/>
  <c r="L30" s="1"/>
  <c r="T36"/>
  <c r="F12" i="8"/>
  <c r="B13" s="1"/>
  <c r="E6"/>
  <c r="D33" i="5"/>
  <c r="B22"/>
  <c r="D61"/>
  <c r="B48"/>
  <c r="D51"/>
  <c r="J26" i="6"/>
  <c r="C25" s="1"/>
  <c r="B26" s="1"/>
  <c r="J34" i="5"/>
  <c r="L34"/>
  <c r="B39"/>
  <c r="K34"/>
  <c r="G10" i="8"/>
  <c r="EI99" i="6" l="1"/>
  <c r="L38" i="8"/>
  <c r="M10"/>
  <c r="K73" i="6"/>
  <c r="K20" i="8"/>
  <c r="K18"/>
  <c r="K19"/>
  <c r="K17"/>
  <c r="K24"/>
  <c r="K16"/>
  <c r="B7"/>
  <c r="L169" i="6"/>
  <c r="B73"/>
  <c r="J72"/>
  <c r="G76" s="1"/>
  <c r="N23" i="5"/>
  <c r="M25"/>
  <c r="N84" i="6"/>
  <c r="M86"/>
  <c r="L82" i="5"/>
  <c r="L96"/>
  <c r="L68"/>
  <c r="L54"/>
  <c r="L104" i="6"/>
  <c r="L83"/>
  <c r="L73" s="1"/>
  <c r="L175"/>
  <c r="L151"/>
  <c r="L127"/>
  <c r="L32" i="5"/>
  <c r="B171" i="6"/>
  <c r="M99"/>
  <c r="FC99"/>
  <c r="FH99"/>
  <c r="CX99"/>
  <c r="CT99"/>
  <c r="N99"/>
  <c r="EU99"/>
  <c r="DZ99"/>
  <c r="FW99"/>
  <c r="DS99"/>
  <c r="BG99"/>
  <c r="FI99"/>
  <c r="CB99"/>
  <c r="FP99"/>
  <c r="CH99"/>
  <c r="FM99"/>
  <c r="FF99"/>
  <c r="FA99"/>
  <c r="BE99"/>
  <c r="GA99"/>
  <c r="DO99"/>
  <c r="BC99"/>
  <c r="FD99"/>
  <c r="BV99"/>
  <c r="FJ99"/>
  <c r="CC99"/>
  <c r="FB99"/>
  <c r="EV99"/>
  <c r="EF99"/>
  <c r="AJ99"/>
  <c r="J99"/>
  <c r="BK99"/>
  <c r="CG99"/>
  <c r="CN99"/>
  <c r="FQ99"/>
  <c r="BZ99"/>
  <c r="DK99"/>
  <c r="EX99"/>
  <c r="FE99"/>
  <c r="ER99"/>
  <c r="DJ99"/>
  <c r="EM99"/>
  <c r="U99"/>
  <c r="AS99"/>
  <c r="BO99"/>
  <c r="CS99"/>
  <c r="CV99"/>
  <c r="AU99"/>
  <c r="BR99"/>
  <c r="EW99"/>
  <c r="EJ99"/>
  <c r="AV99"/>
  <c r="DC99"/>
  <c r="AA99"/>
  <c r="CW99"/>
  <c r="ET99"/>
  <c r="AR99"/>
  <c r="AO99"/>
  <c r="BT99"/>
  <c r="CD99"/>
  <c r="EE99"/>
  <c r="AM99"/>
  <c r="DM99"/>
  <c r="B95"/>
  <c r="BH99"/>
  <c r="BU99"/>
  <c r="X99"/>
  <c r="BP99"/>
  <c r="DW99"/>
  <c r="DX99"/>
  <c r="AW99"/>
  <c r="FV99"/>
  <c r="EQ99"/>
  <c r="DH99"/>
  <c r="BX99"/>
  <c r="BD99"/>
  <c r="CA99"/>
  <c r="AB99"/>
  <c r="EA99"/>
  <c r="L99"/>
  <c r="FS99"/>
  <c r="EZ99"/>
  <c r="AI99"/>
  <c r="DA99"/>
  <c r="AC99"/>
  <c r="EY99"/>
  <c r="EN99"/>
  <c r="DD99"/>
  <c r="BY99"/>
  <c r="EL99"/>
  <c r="CI99"/>
  <c r="BA99"/>
  <c r="Q99"/>
  <c r="CK99"/>
  <c r="AE99"/>
  <c r="CP99"/>
  <c r="FL99"/>
  <c r="Z99"/>
  <c r="FO99"/>
  <c r="CM99"/>
  <c r="K99"/>
  <c r="BF99"/>
  <c r="DY99"/>
  <c r="V99"/>
  <c r="DP99"/>
  <c r="EB99"/>
  <c r="R99"/>
  <c r="CY99"/>
  <c r="W99"/>
  <c r="CR99"/>
  <c r="EO99"/>
  <c r="AL99"/>
  <c r="AD99"/>
  <c r="AX99"/>
  <c r="EP99"/>
  <c r="CQ99"/>
  <c r="AP99"/>
  <c r="FX99"/>
  <c r="FR99"/>
  <c r="CE99"/>
  <c r="BQ99"/>
  <c r="AG99"/>
  <c r="AT99"/>
  <c r="O99"/>
  <c r="AZ99"/>
  <c r="FT99"/>
  <c r="T99"/>
  <c r="DG99"/>
  <c r="EG99"/>
  <c r="BB99"/>
  <c r="FG99"/>
  <c r="BW99"/>
  <c r="AK99"/>
  <c r="DV99"/>
  <c r="FK99"/>
  <c r="FY99"/>
  <c r="DT99"/>
  <c r="DE99"/>
  <c r="DU99"/>
  <c r="FU99"/>
  <c r="AY99"/>
  <c r="BJ99"/>
  <c r="L123"/>
  <c r="K123"/>
  <c r="B123"/>
  <c r="J123"/>
  <c r="EC99"/>
  <c r="BL99"/>
  <c r="FZ99"/>
  <c r="DI99"/>
  <c r="EK99"/>
  <c r="CJ99"/>
  <c r="DQ99"/>
  <c r="AF99"/>
  <c r="DF99"/>
  <c r="P99"/>
  <c r="Y99"/>
  <c r="ES99"/>
  <c r="CL99"/>
  <c r="DB99"/>
  <c r="DN99"/>
  <c r="ED99"/>
  <c r="BN99"/>
  <c r="EH99"/>
  <c r="AH99"/>
  <c r="DR99"/>
  <c r="CU99"/>
  <c r="CO99"/>
  <c r="CZ99"/>
  <c r="AN99"/>
  <c r="BI99"/>
  <c r="S99"/>
  <c r="FN99"/>
  <c r="DL99"/>
  <c r="BS99"/>
  <c r="CF99"/>
  <c r="AQ99"/>
  <c r="K98"/>
  <c r="L98"/>
  <c r="K121"/>
  <c r="B91"/>
  <c r="L145"/>
  <c r="K145"/>
  <c r="B138"/>
  <c r="J98"/>
  <c r="L147"/>
  <c r="B147"/>
  <c r="B162"/>
  <c r="J170" s="1"/>
  <c r="K170" s="1"/>
  <c r="K169"/>
  <c r="J169"/>
  <c r="B100"/>
  <c r="J100"/>
  <c r="B64"/>
  <c r="K71"/>
  <c r="L71"/>
  <c r="K147"/>
  <c r="L100"/>
  <c r="K100"/>
  <c r="J71"/>
  <c r="J76" s="1"/>
  <c r="J78" s="1"/>
  <c r="M121"/>
  <c r="J121"/>
  <c r="L121"/>
  <c r="B114"/>
  <c r="DC146"/>
  <c r="K171"/>
  <c r="L171"/>
  <c r="J171"/>
  <c r="EV146"/>
  <c r="CX146"/>
  <c r="M146"/>
  <c r="CC146"/>
  <c r="EJ146"/>
  <c r="FA146"/>
  <c r="DE146"/>
  <c r="DY146"/>
  <c r="J146"/>
  <c r="G150" s="1"/>
  <c r="T146"/>
  <c r="FN146"/>
  <c r="BW146"/>
  <c r="FV146"/>
  <c r="DV146"/>
  <c r="DF146"/>
  <c r="AH146"/>
  <c r="AK146"/>
  <c r="DQ146"/>
  <c r="CP146"/>
  <c r="AX146"/>
  <c r="BK146"/>
  <c r="AC146"/>
  <c r="AI146"/>
  <c r="C37" i="1"/>
  <c r="DO146" i="6"/>
  <c r="CI146"/>
  <c r="DS146"/>
  <c r="CY146"/>
  <c r="AW146"/>
  <c r="EM146"/>
  <c r="FP146"/>
  <c r="EA146"/>
  <c r="BX146"/>
  <c r="ES146"/>
  <c r="BR146"/>
  <c r="CN146"/>
  <c r="R146"/>
  <c r="FH146"/>
  <c r="BI146"/>
  <c r="EG146"/>
  <c r="AN146"/>
  <c r="DD146"/>
  <c r="AO146"/>
  <c r="CA146"/>
  <c r="DZ146"/>
  <c r="BF146"/>
  <c r="Y146"/>
  <c r="EQ146"/>
  <c r="EL146"/>
  <c r="FO146"/>
  <c r="BN146"/>
  <c r="FB146"/>
  <c r="L146"/>
  <c r="N146"/>
  <c r="CS146"/>
  <c r="AD146"/>
  <c r="Z146"/>
  <c r="AR146"/>
  <c r="EZ146"/>
  <c r="AA146"/>
  <c r="BH146"/>
  <c r="FT146"/>
  <c r="DP146"/>
  <c r="AM146"/>
  <c r="DH146"/>
  <c r="EX146"/>
  <c r="EP146"/>
  <c r="EF146"/>
  <c r="DB146"/>
  <c r="CF146"/>
  <c r="O146"/>
  <c r="CQ146"/>
  <c r="CJ146"/>
  <c r="BQ146"/>
  <c r="AV146"/>
  <c r="DJ146"/>
  <c r="CG146"/>
  <c r="AT146"/>
  <c r="FR146"/>
  <c r="CE146"/>
  <c r="FG146"/>
  <c r="BE146"/>
  <c r="AS146"/>
  <c r="FL146"/>
  <c r="EI146"/>
  <c r="EU146"/>
  <c r="CT146"/>
  <c r="EY146"/>
  <c r="BL146"/>
  <c r="FK146"/>
  <c r="AG146"/>
  <c r="BY146"/>
  <c r="FM146"/>
  <c r="FC146"/>
  <c r="FJ146"/>
  <c r="BD146"/>
  <c r="EB146"/>
  <c r="BO146"/>
  <c r="G37" i="1"/>
  <c r="T35" s="1"/>
  <c r="DM146" i="6"/>
  <c r="X146"/>
  <c r="CO146"/>
  <c r="BC146"/>
  <c r="EH146"/>
  <c r="K146"/>
  <c r="FY146"/>
  <c r="DL146"/>
  <c r="DU146"/>
  <c r="CW146"/>
  <c r="AJ146"/>
  <c r="CM146"/>
  <c r="FD146"/>
  <c r="BM146"/>
  <c r="AZ146"/>
  <c r="BS146"/>
  <c r="CD146"/>
  <c r="CR146"/>
  <c r="V146"/>
  <c r="FI146"/>
  <c r="FF146"/>
  <c r="DA146"/>
  <c r="AE146"/>
  <c r="DW146"/>
  <c r="AF146"/>
  <c r="FZ146"/>
  <c r="FE146"/>
  <c r="EN146"/>
  <c r="DI146"/>
  <c r="CK146"/>
  <c r="S146"/>
  <c r="CU146"/>
  <c r="BT146"/>
  <c r="AQ146"/>
  <c r="DX146"/>
  <c r="DN146"/>
  <c r="BU146"/>
  <c r="GA146"/>
  <c r="P146"/>
  <c r="CV146"/>
  <c r="EO146"/>
  <c r="ET146"/>
  <c r="W146"/>
  <c r="BV146"/>
  <c r="EC146"/>
  <c r="AP146"/>
  <c r="BZ146"/>
  <c r="BG146"/>
  <c r="BB146"/>
  <c r="DT146"/>
  <c r="DR146"/>
  <c r="FU146"/>
  <c r="FX146"/>
  <c r="EE146"/>
  <c r="FQ146"/>
  <c r="AL146"/>
  <c r="CL146"/>
  <c r="CB146"/>
  <c r="U146"/>
  <c r="ED146"/>
  <c r="BJ146"/>
  <c r="ER146"/>
  <c r="AU146"/>
  <c r="DG146"/>
  <c r="FS146"/>
  <c r="Q146"/>
  <c r="BA146"/>
  <c r="CZ146"/>
  <c r="CH146"/>
  <c r="AB146"/>
  <c r="EK146"/>
  <c r="BP146"/>
  <c r="EW146"/>
  <c r="AY146"/>
  <c r="DK146"/>
  <c r="L29" i="1"/>
  <c r="L31" s="1"/>
  <c r="D65" i="5"/>
  <c r="E70" s="1"/>
  <c r="D75"/>
  <c r="K64"/>
  <c r="B62"/>
  <c r="J64"/>
  <c r="L64"/>
  <c r="J51"/>
  <c r="M51"/>
  <c r="E56"/>
  <c r="S51"/>
  <c r="AI51"/>
  <c r="AY51"/>
  <c r="BO51"/>
  <c r="CE51"/>
  <c r="CU51"/>
  <c r="DK51"/>
  <c r="EA51"/>
  <c r="EQ51"/>
  <c r="FG51"/>
  <c r="FW51"/>
  <c r="T51"/>
  <c r="AJ51"/>
  <c r="AZ51"/>
  <c r="BP51"/>
  <c r="AD51"/>
  <c r="BJ51"/>
  <c r="CJ51"/>
  <c r="DE51"/>
  <c r="DZ51"/>
  <c r="EV51"/>
  <c r="FQ51"/>
  <c r="Y51"/>
  <c r="BE51"/>
  <c r="CF51"/>
  <c r="DA51"/>
  <c r="DV51"/>
  <c r="ER51"/>
  <c r="FM51"/>
  <c r="R51"/>
  <c r="CB51"/>
  <c r="DR51"/>
  <c r="FI51"/>
  <c r="BA51"/>
  <c r="CX51"/>
  <c r="EO51"/>
  <c r="Z51"/>
  <c r="DX51"/>
  <c r="BI51"/>
  <c r="ET51"/>
  <c r="EH51"/>
  <c r="EJ51"/>
  <c r="BX51"/>
  <c r="W51"/>
  <c r="AM51"/>
  <c r="BC51"/>
  <c r="BS51"/>
  <c r="CI51"/>
  <c r="CY51"/>
  <c r="DO51"/>
  <c r="EE51"/>
  <c r="EU51"/>
  <c r="FK51"/>
  <c r="GA51"/>
  <c r="X51"/>
  <c r="AN51"/>
  <c r="BD51"/>
  <c r="BT51"/>
  <c r="AL51"/>
  <c r="BR51"/>
  <c r="CO51"/>
  <c r="DJ51"/>
  <c r="EF51"/>
  <c r="FA51"/>
  <c r="FV51"/>
  <c r="AG51"/>
  <c r="BM51"/>
  <c r="CK51"/>
  <c r="DF51"/>
  <c r="EB51"/>
  <c r="EW51"/>
  <c r="FR51"/>
  <c r="AH51"/>
  <c r="CL51"/>
  <c r="EC51"/>
  <c r="FT51"/>
  <c r="BQ51"/>
  <c r="DI51"/>
  <c r="EZ51"/>
  <c r="BF51"/>
  <c r="ES51"/>
  <c r="CH51"/>
  <c r="FP51"/>
  <c r="FY51"/>
  <c r="FZ51"/>
  <c r="FE51"/>
  <c r="K51"/>
  <c r="AA51"/>
  <c r="AQ51"/>
  <c r="BG51"/>
  <c r="BK51"/>
  <c r="CQ51"/>
  <c r="DW51"/>
  <c r="FC51"/>
  <c r="P51"/>
  <c r="AV51"/>
  <c r="V51"/>
  <c r="CD51"/>
  <c r="DU51"/>
  <c r="FL51"/>
  <c r="AW51"/>
  <c r="CV51"/>
  <c r="EL51"/>
  <c r="DH51"/>
  <c r="AK51"/>
  <c r="ED51"/>
  <c r="DB51"/>
  <c r="DY51"/>
  <c r="CS51"/>
  <c r="DN51"/>
  <c r="CM51"/>
  <c r="EY51"/>
  <c r="AR51"/>
  <c r="BY51"/>
  <c r="FF51"/>
  <c r="EG51"/>
  <c r="CW51"/>
  <c r="CG51"/>
  <c r="AS51"/>
  <c r="O51"/>
  <c r="BW51"/>
  <c r="DC51"/>
  <c r="EI51"/>
  <c r="FO51"/>
  <c r="AB51"/>
  <c r="BH51"/>
  <c r="AT51"/>
  <c r="CT51"/>
  <c r="EK51"/>
  <c r="B52"/>
  <c r="BU51"/>
  <c r="DL51"/>
  <c r="FB51"/>
  <c r="AX51"/>
  <c r="EN51"/>
  <c r="CC51"/>
  <c r="FJ51"/>
  <c r="FN51"/>
  <c r="AP51"/>
  <c r="BV51"/>
  <c r="AE51"/>
  <c r="CA51"/>
  <c r="DG51"/>
  <c r="EM51"/>
  <c r="FS51"/>
  <c r="AF51"/>
  <c r="BL51"/>
  <c r="BB51"/>
  <c r="CZ51"/>
  <c r="EP51"/>
  <c r="Q51"/>
  <c r="BZ51"/>
  <c r="DQ51"/>
  <c r="FH51"/>
  <c r="BN51"/>
  <c r="EX51"/>
  <c r="CN51"/>
  <c r="FU51"/>
  <c r="AC51"/>
  <c r="CR51"/>
  <c r="FD51"/>
  <c r="AU51"/>
  <c r="DS51"/>
  <c r="L51"/>
  <c r="N51"/>
  <c r="DP51"/>
  <c r="AO51"/>
  <c r="CP51"/>
  <c r="FX51"/>
  <c r="U51"/>
  <c r="DT51"/>
  <c r="DD51"/>
  <c r="DM51"/>
  <c r="B34"/>
  <c r="J33"/>
  <c r="B84"/>
  <c r="J11" i="8"/>
  <c r="K11"/>
  <c r="J13"/>
  <c r="J14"/>
  <c r="L11"/>
  <c r="L14"/>
  <c r="M14"/>
  <c r="M12"/>
  <c r="L12"/>
  <c r="K14"/>
  <c r="K13"/>
  <c r="L15"/>
  <c r="M13"/>
  <c r="K12"/>
  <c r="M15"/>
  <c r="K15"/>
  <c r="J12"/>
  <c r="M11"/>
  <c r="J15"/>
  <c r="L13"/>
  <c r="GA122" i="6"/>
  <c r="FK122"/>
  <c r="EU122"/>
  <c r="EE122"/>
  <c r="DO122"/>
  <c r="CY122"/>
  <c r="CI122"/>
  <c r="BS122"/>
  <c r="BC122"/>
  <c r="AM122"/>
  <c r="W122"/>
  <c r="FY122"/>
  <c r="FD122"/>
  <c r="EH122"/>
  <c r="DM122"/>
  <c r="CR122"/>
  <c r="BV122"/>
  <c r="BA122"/>
  <c r="AF122"/>
  <c r="J122"/>
  <c r="FZ122"/>
  <c r="FE122"/>
  <c r="EJ122"/>
  <c r="DN122"/>
  <c r="CS122"/>
  <c r="BX122"/>
  <c r="BB122"/>
  <c r="AG122"/>
  <c r="L122"/>
  <c r="EK122"/>
  <c r="CT122"/>
  <c r="BD122"/>
  <c r="M122"/>
  <c r="EL122"/>
  <c r="CV122"/>
  <c r="BE122"/>
  <c r="N122"/>
  <c r="DJ122"/>
  <c r="AC122"/>
  <c r="DL122"/>
  <c r="AD122"/>
  <c r="T122"/>
  <c r="R122"/>
  <c r="AN122"/>
  <c r="CF122"/>
  <c r="FW122"/>
  <c r="FG122"/>
  <c r="EQ122"/>
  <c r="EA122"/>
  <c r="DK122"/>
  <c r="CU122"/>
  <c r="CE122"/>
  <c r="BO122"/>
  <c r="AY122"/>
  <c r="AI122"/>
  <c r="S122"/>
  <c r="FT122"/>
  <c r="EX122"/>
  <c r="EC122"/>
  <c r="DH122"/>
  <c r="CL122"/>
  <c r="BQ122"/>
  <c r="AV122"/>
  <c r="Z122"/>
  <c r="FU122"/>
  <c r="EZ122"/>
  <c r="ED122"/>
  <c r="DI122"/>
  <c r="CN122"/>
  <c r="BR122"/>
  <c r="AW122"/>
  <c r="AB122"/>
  <c r="FQ122"/>
  <c r="DZ122"/>
  <c r="CJ122"/>
  <c r="AS122"/>
  <c r="FR122"/>
  <c r="EB122"/>
  <c r="CK122"/>
  <c r="AT122"/>
  <c r="FV122"/>
  <c r="CO122"/>
  <c r="FX122"/>
  <c r="CP122"/>
  <c r="ER122"/>
  <c r="EP122"/>
  <c r="FL122"/>
  <c r="AO122"/>
  <c r="EY122"/>
  <c r="DS122"/>
  <c r="CM122"/>
  <c r="BG122"/>
  <c r="AA122"/>
  <c r="FI122"/>
  <c r="DR122"/>
  <c r="CB122"/>
  <c r="AK122"/>
  <c r="EO122"/>
  <c r="CX122"/>
  <c r="BH122"/>
  <c r="Q122"/>
  <c r="DE122"/>
  <c r="X122"/>
  <c r="DF122"/>
  <c r="Y122"/>
  <c r="AX122"/>
  <c r="AZ122"/>
  <c r="BI122"/>
  <c r="DV122"/>
  <c r="FS122"/>
  <c r="EM122"/>
  <c r="DG122"/>
  <c r="CA122"/>
  <c r="AU122"/>
  <c r="O122"/>
  <c r="ES122"/>
  <c r="DB122"/>
  <c r="BL122"/>
  <c r="U122"/>
  <c r="FP122"/>
  <c r="DY122"/>
  <c r="CH122"/>
  <c r="AR122"/>
  <c r="FF122"/>
  <c r="BY122"/>
  <c r="FH122"/>
  <c r="BZ122"/>
  <c r="FA122"/>
  <c r="FB122"/>
  <c r="DA122"/>
  <c r="DU122"/>
  <c r="FC122"/>
  <c r="CQ122"/>
  <c r="AE122"/>
  <c r="DX122"/>
  <c r="AP122"/>
  <c r="ET122"/>
  <c r="BM122"/>
  <c r="DP122"/>
  <c r="DQ122"/>
  <c r="BT122"/>
  <c r="CZ122"/>
  <c r="EI122"/>
  <c r="BW122"/>
  <c r="K122"/>
  <c r="CW122"/>
  <c r="P122"/>
  <c r="DT122"/>
  <c r="AL122"/>
  <c r="BN122"/>
  <c r="BP122"/>
  <c r="EG122"/>
  <c r="CD122"/>
  <c r="DW122"/>
  <c r="BK122"/>
  <c r="FN122"/>
  <c r="CG122"/>
  <c r="DD122"/>
  <c r="V122"/>
  <c r="AH122"/>
  <c r="AJ122"/>
  <c r="BU122"/>
  <c r="FM122"/>
  <c r="FO122"/>
  <c r="BF122"/>
  <c r="EW122"/>
  <c r="EV122"/>
  <c r="DC122"/>
  <c r="FJ122"/>
  <c r="EF122"/>
  <c r="AQ122"/>
  <c r="CC122"/>
  <c r="BJ122"/>
  <c r="EN122"/>
  <c r="K29" i="8" l="1"/>
  <c r="K25"/>
  <c r="K26"/>
  <c r="K28"/>
  <c r="K27"/>
  <c r="K35"/>
  <c r="N10"/>
  <c r="M38"/>
  <c r="L16"/>
  <c r="L19"/>
  <c r="L17"/>
  <c r="L18"/>
  <c r="L24"/>
  <c r="L20"/>
  <c r="K72" i="6"/>
  <c r="G103"/>
  <c r="G174"/>
  <c r="N25" i="5"/>
  <c r="O23"/>
  <c r="M175" i="6"/>
  <c r="M104"/>
  <c r="M83"/>
  <c r="M127"/>
  <c r="M151"/>
  <c r="M145"/>
  <c r="M147"/>
  <c r="M169"/>
  <c r="M123"/>
  <c r="M126" s="1"/>
  <c r="M128" s="1"/>
  <c r="M80" s="1"/>
  <c r="N86"/>
  <c r="O84"/>
  <c r="M171"/>
  <c r="M36" i="5"/>
  <c r="M78" s="1"/>
  <c r="M32"/>
  <c r="M34"/>
  <c r="K126" i="6"/>
  <c r="K128" s="1"/>
  <c r="K80" s="1"/>
  <c r="J103"/>
  <c r="J105" s="1"/>
  <c r="J79" s="1"/>
  <c r="L150"/>
  <c r="L152" s="1"/>
  <c r="L81" s="1"/>
  <c r="K103"/>
  <c r="K105" s="1"/>
  <c r="K79" s="1"/>
  <c r="L103"/>
  <c r="L105" s="1"/>
  <c r="L79" s="1"/>
  <c r="J150"/>
  <c r="J152" s="1"/>
  <c r="J81" s="1"/>
  <c r="J174"/>
  <c r="J176" s="1"/>
  <c r="J82" s="1"/>
  <c r="K89" s="1"/>
  <c r="EF65" i="5"/>
  <c r="K150" i="6"/>
  <c r="K152" s="1"/>
  <c r="K81" s="1"/>
  <c r="CI65" i="5"/>
  <c r="L126" i="6"/>
  <c r="L128" s="1"/>
  <c r="L80" s="1"/>
  <c r="CX65" i="5"/>
  <c r="N65"/>
  <c r="CS65"/>
  <c r="EM65"/>
  <c r="B66"/>
  <c r="AL65"/>
  <c r="FB65"/>
  <c r="W65"/>
  <c r="AW65"/>
  <c r="FM65"/>
  <c r="DL65"/>
  <c r="FL65"/>
  <c r="FW65"/>
  <c r="P65"/>
  <c r="AG65"/>
  <c r="CU65"/>
  <c r="FQ65"/>
  <c r="DD65"/>
  <c r="DS65"/>
  <c r="DI65"/>
  <c r="FF65"/>
  <c r="DG65"/>
  <c r="BV65"/>
  <c r="CP65"/>
  <c r="EU65"/>
  <c r="BN65"/>
  <c r="FG65"/>
  <c r="CB65"/>
  <c r="EO65"/>
  <c r="CC65"/>
  <c r="Q65"/>
  <c r="O65"/>
  <c r="FU65"/>
  <c r="Z65"/>
  <c r="AE65"/>
  <c r="AY65"/>
  <c r="DZ65"/>
  <c r="AR65"/>
  <c r="EN65"/>
  <c r="BG65"/>
  <c r="DY65"/>
  <c r="BM65"/>
  <c r="BF65"/>
  <c r="DR65"/>
  <c r="BZ65"/>
  <c r="FZ65"/>
  <c r="DB65"/>
  <c r="T65"/>
  <c r="FI65"/>
  <c r="CE65"/>
  <c r="FX65"/>
  <c r="EP65"/>
  <c r="CY65"/>
  <c r="BH65"/>
  <c r="R65"/>
  <c r="FC65"/>
  <c r="DN65"/>
  <c r="BW65"/>
  <c r="AF65"/>
  <c r="EK65"/>
  <c r="DE65"/>
  <c r="BY65"/>
  <c r="AS65"/>
  <c r="M65"/>
  <c r="CV65"/>
  <c r="DF65"/>
  <c r="CJ65"/>
  <c r="CA65"/>
  <c r="EL65"/>
  <c r="BD65"/>
  <c r="EX65"/>
  <c r="BP65"/>
  <c r="FR65"/>
  <c r="EH65"/>
  <c r="CQ65"/>
  <c r="AZ65"/>
  <c r="J65"/>
  <c r="FA65"/>
  <c r="DK65"/>
  <c r="BT65"/>
  <c r="AD65"/>
  <c r="FT65"/>
  <c r="FD65"/>
  <c r="EJ65"/>
  <c r="DO65"/>
  <c r="CT65"/>
  <c r="BX65"/>
  <c r="BC65"/>
  <c r="AH65"/>
  <c r="L65"/>
  <c r="FO65"/>
  <c r="EY65"/>
  <c r="ED65"/>
  <c r="DH65"/>
  <c r="CM65"/>
  <c r="BR65"/>
  <c r="AV65"/>
  <c r="AA65"/>
  <c r="EW65"/>
  <c r="EG65"/>
  <c r="DQ65"/>
  <c r="DA65"/>
  <c r="CK65"/>
  <c r="BU65"/>
  <c r="BE65"/>
  <c r="AO65"/>
  <c r="Y65"/>
  <c r="EV65"/>
  <c r="EA65"/>
  <c r="FE65"/>
  <c r="FN65"/>
  <c r="CL65"/>
  <c r="ER65"/>
  <c r="BK65"/>
  <c r="DV65"/>
  <c r="AN65"/>
  <c r="FH65"/>
  <c r="DT65"/>
  <c r="CD65"/>
  <c r="AM65"/>
  <c r="FS65"/>
  <c r="EI65"/>
  <c r="CR65"/>
  <c r="BB65"/>
  <c r="K65"/>
  <c r="DU65"/>
  <c r="CO65"/>
  <c r="BI65"/>
  <c r="AC65"/>
  <c r="FV65"/>
  <c r="BO65"/>
  <c r="X65"/>
  <c r="AT65"/>
  <c r="AJ65"/>
  <c r="DP65"/>
  <c r="AI65"/>
  <c r="EB65"/>
  <c r="AU65"/>
  <c r="FJ65"/>
  <c r="DW65"/>
  <c r="CF65"/>
  <c r="AP65"/>
  <c r="FY65"/>
  <c r="EQ65"/>
  <c r="CZ65"/>
  <c r="BJ65"/>
  <c r="S65"/>
  <c r="FP65"/>
  <c r="EZ65"/>
  <c r="EE65"/>
  <c r="DJ65"/>
  <c r="CN65"/>
  <c r="BS65"/>
  <c r="AX65"/>
  <c r="AB65"/>
  <c r="GA65"/>
  <c r="FK65"/>
  <c r="ET65"/>
  <c r="DX65"/>
  <c r="DC65"/>
  <c r="CH65"/>
  <c r="BL65"/>
  <c r="AQ65"/>
  <c r="V65"/>
  <c r="ES65"/>
  <c r="EC65"/>
  <c r="DM65"/>
  <c r="CW65"/>
  <c r="CG65"/>
  <c r="BQ65"/>
  <c r="BA65"/>
  <c r="AK65"/>
  <c r="U65"/>
  <c r="C31" i="1"/>
  <c r="T37"/>
  <c r="D89" i="5"/>
  <c r="D79"/>
  <c r="L78"/>
  <c r="B76"/>
  <c r="J78"/>
  <c r="K78"/>
  <c r="B71"/>
  <c r="J66"/>
  <c r="L66"/>
  <c r="K66"/>
  <c r="K33"/>
  <c r="J37"/>
  <c r="J38" s="1"/>
  <c r="L52"/>
  <c r="L55" s="1"/>
  <c r="L56" s="1"/>
  <c r="J52"/>
  <c r="J55" s="1"/>
  <c r="J56" s="1"/>
  <c r="K52"/>
  <c r="K55" s="1"/>
  <c r="K56" s="1"/>
  <c r="B57"/>
  <c r="L72" i="6"/>
  <c r="K76"/>
  <c r="K78" s="1"/>
  <c r="J80" i="5"/>
  <c r="B85"/>
  <c r="K80"/>
  <c r="B89"/>
  <c r="M80"/>
  <c r="L80"/>
  <c r="J126" i="6"/>
  <c r="J128" s="1"/>
  <c r="J80" s="1"/>
  <c r="G126"/>
  <c r="L170"/>
  <c r="K174"/>
  <c r="K176" s="1"/>
  <c r="K82" s="1"/>
  <c r="N38" i="8" l="1"/>
  <c r="N15"/>
  <c r="N14"/>
  <c r="N12"/>
  <c r="O10"/>
  <c r="N11"/>
  <c r="N13"/>
  <c r="M16"/>
  <c r="M17"/>
  <c r="M18"/>
  <c r="M20"/>
  <c r="M19"/>
  <c r="M24"/>
  <c r="M52" i="5"/>
  <c r="M66"/>
  <c r="L26" i="8"/>
  <c r="L35"/>
  <c r="L28"/>
  <c r="L29"/>
  <c r="L25"/>
  <c r="L27"/>
  <c r="M150" i="6"/>
  <c r="M152" s="1"/>
  <c r="M81" s="1"/>
  <c r="N36" i="5"/>
  <c r="N34"/>
  <c r="N32"/>
  <c r="M82"/>
  <c r="M96"/>
  <c r="M68"/>
  <c r="M54"/>
  <c r="M50"/>
  <c r="M55" s="1"/>
  <c r="M56" s="1"/>
  <c r="M64"/>
  <c r="M69" s="1"/>
  <c r="M73" i="6"/>
  <c r="M71"/>
  <c r="M98"/>
  <c r="M100"/>
  <c r="M103" s="1"/>
  <c r="M105" s="1"/>
  <c r="M79" s="1"/>
  <c r="O86"/>
  <c r="P84"/>
  <c r="N83"/>
  <c r="N127"/>
  <c r="N175"/>
  <c r="N151"/>
  <c r="N104"/>
  <c r="N145"/>
  <c r="N171"/>
  <c r="N123"/>
  <c r="N121"/>
  <c r="N147"/>
  <c r="N150" s="1"/>
  <c r="N152" s="1"/>
  <c r="N81" s="1"/>
  <c r="N169"/>
  <c r="O25" i="5"/>
  <c r="P23"/>
  <c r="J69"/>
  <c r="J70" s="1"/>
  <c r="K69"/>
  <c r="K70" s="1"/>
  <c r="L69"/>
  <c r="L70" s="1"/>
  <c r="D93"/>
  <c r="E98"/>
  <c r="L33"/>
  <c r="K37"/>
  <c r="K38" s="1"/>
  <c r="X79"/>
  <c r="AN79"/>
  <c r="BD79"/>
  <c r="Q79"/>
  <c r="AG79"/>
  <c r="AW79"/>
  <c r="BM79"/>
  <c r="CC79"/>
  <c r="CS79"/>
  <c r="DI79"/>
  <c r="DY79"/>
  <c r="EO79"/>
  <c r="FE79"/>
  <c r="FU79"/>
  <c r="R79"/>
  <c r="AX79"/>
  <c r="BX79"/>
  <c r="CT79"/>
  <c r="DO79"/>
  <c r="EJ79"/>
  <c r="FF79"/>
  <c r="GA79"/>
  <c r="AI79"/>
  <c r="BO79"/>
  <c r="CJ79"/>
  <c r="DF79"/>
  <c r="EA79"/>
  <c r="EV79"/>
  <c r="FR79"/>
  <c r="AL79"/>
  <c r="CL79"/>
  <c r="EB79"/>
  <c r="FS79"/>
  <c r="BR79"/>
  <c r="DH79"/>
  <c r="EY79"/>
  <c r="AT79"/>
  <c r="EH79"/>
  <c r="AU79"/>
  <c r="EI79"/>
  <c r="CF79"/>
  <c r="CH79"/>
  <c r="DB79"/>
  <c r="ET79"/>
  <c r="P79"/>
  <c r="BL79"/>
  <c r="AO79"/>
  <c r="BU79"/>
  <c r="DA79"/>
  <c r="EG79"/>
  <c r="FM79"/>
  <c r="BN79"/>
  <c r="DD79"/>
  <c r="EU79"/>
  <c r="S79"/>
  <c r="BZ79"/>
  <c r="DP79"/>
  <c r="FG79"/>
  <c r="BP79"/>
  <c r="AM79"/>
  <c r="ED79"/>
  <c r="CQ79"/>
  <c r="CR79"/>
  <c r="FN79"/>
  <c r="FO79"/>
  <c r="AS79"/>
  <c r="CO79"/>
  <c r="DU79"/>
  <c r="FQ79"/>
  <c r="AP79"/>
  <c r="BS79"/>
  <c r="DJ79"/>
  <c r="FV79"/>
  <c r="BG79"/>
  <c r="CZ79"/>
  <c r="EQ79"/>
  <c r="V79"/>
  <c r="DR79"/>
  <c r="BC79"/>
  <c r="EN79"/>
  <c r="DL79"/>
  <c r="O79"/>
  <c r="AE79"/>
  <c r="BK79"/>
  <c r="L79"/>
  <c r="L83" s="1"/>
  <c r="L84" s="1"/>
  <c r="AB79"/>
  <c r="AR79"/>
  <c r="BH79"/>
  <c r="U79"/>
  <c r="AK79"/>
  <c r="BA79"/>
  <c r="BQ79"/>
  <c r="CG79"/>
  <c r="CW79"/>
  <c r="DM79"/>
  <c r="EC79"/>
  <c r="ES79"/>
  <c r="FI79"/>
  <c r="FY79"/>
  <c r="Z79"/>
  <c r="BF79"/>
  <c r="CD79"/>
  <c r="CY79"/>
  <c r="DT79"/>
  <c r="EP79"/>
  <c r="FK79"/>
  <c r="K79"/>
  <c r="K83" s="1"/>
  <c r="K84" s="1"/>
  <c r="AQ79"/>
  <c r="BT79"/>
  <c r="CP79"/>
  <c r="DK79"/>
  <c r="EF79"/>
  <c r="FB79"/>
  <c r="FW79"/>
  <c r="BB79"/>
  <c r="CV79"/>
  <c r="EM79"/>
  <c r="W79"/>
  <c r="CB79"/>
  <c r="DS79"/>
  <c r="FJ79"/>
  <c r="BV79"/>
  <c r="FC79"/>
  <c r="BW79"/>
  <c r="FD79"/>
  <c r="DW79"/>
  <c r="DX79"/>
  <c r="ER79"/>
  <c r="AF79"/>
  <c r="AV79"/>
  <c r="Y79"/>
  <c r="BE79"/>
  <c r="CK79"/>
  <c r="DQ79"/>
  <c r="EW79"/>
  <c r="AH79"/>
  <c r="CI79"/>
  <c r="DZ79"/>
  <c r="FP79"/>
  <c r="AY79"/>
  <c r="CU79"/>
  <c r="EL79"/>
  <c r="B80"/>
  <c r="DG79"/>
  <c r="EX79"/>
  <c r="CM79"/>
  <c r="FT79"/>
  <c r="FX79"/>
  <c r="FZ79"/>
  <c r="DC79"/>
  <c r="T79"/>
  <c r="AJ79"/>
  <c r="AZ79"/>
  <c r="M79"/>
  <c r="M83" s="1"/>
  <c r="AC79"/>
  <c r="BI79"/>
  <c r="BY79"/>
  <c r="DE79"/>
  <c r="EK79"/>
  <c r="FA79"/>
  <c r="J79"/>
  <c r="J83" s="1"/>
  <c r="J84" s="1"/>
  <c r="CN79"/>
  <c r="EE79"/>
  <c r="EZ79"/>
  <c r="AA79"/>
  <c r="CE79"/>
  <c r="DV79"/>
  <c r="FL79"/>
  <c r="CA79"/>
  <c r="FH79"/>
  <c r="CX79"/>
  <c r="N79"/>
  <c r="DN79"/>
  <c r="AD79"/>
  <c r="BJ79"/>
  <c r="L174" i="6"/>
  <c r="L176" s="1"/>
  <c r="L82" s="1"/>
  <c r="M170"/>
  <c r="K92" i="5"/>
  <c r="L92"/>
  <c r="B93"/>
  <c r="J92"/>
  <c r="M92"/>
  <c r="B90"/>
  <c r="M72" i="6"/>
  <c r="L76"/>
  <c r="L78" s="1"/>
  <c r="M70" i="5" l="1"/>
  <c r="M35" i="8"/>
  <c r="M29"/>
  <c r="M28"/>
  <c r="M26"/>
  <c r="M27"/>
  <c r="M25"/>
  <c r="O11"/>
  <c r="O15"/>
  <c r="O13"/>
  <c r="O14"/>
  <c r="O12"/>
  <c r="O38"/>
  <c r="P10"/>
  <c r="N24"/>
  <c r="N20"/>
  <c r="N16"/>
  <c r="N17"/>
  <c r="N18"/>
  <c r="N19"/>
  <c r="Q23" i="5"/>
  <c r="P25"/>
  <c r="O83" i="6"/>
  <c r="O175"/>
  <c r="O151"/>
  <c r="O104"/>
  <c r="O127"/>
  <c r="O147"/>
  <c r="O145"/>
  <c r="O169"/>
  <c r="O171"/>
  <c r="O123"/>
  <c r="O121"/>
  <c r="N54" i="5"/>
  <c r="N68"/>
  <c r="N82"/>
  <c r="N96"/>
  <c r="N50"/>
  <c r="N64"/>
  <c r="N78"/>
  <c r="N80"/>
  <c r="N66"/>
  <c r="N52"/>
  <c r="N55" s="1"/>
  <c r="N56" s="1"/>
  <c r="O36"/>
  <c r="O34"/>
  <c r="O32"/>
  <c r="M84"/>
  <c r="N73" i="6"/>
  <c r="N98"/>
  <c r="N71"/>
  <c r="N100"/>
  <c r="N103" s="1"/>
  <c r="N105" s="1"/>
  <c r="N79" s="1"/>
  <c r="N92" i="5"/>
  <c r="N126" i="6"/>
  <c r="N128" s="1"/>
  <c r="N80" s="1"/>
  <c r="Q84"/>
  <c r="P86"/>
  <c r="M33" i="5"/>
  <c r="L37"/>
  <c r="L38" s="1"/>
  <c r="N170" i="6"/>
  <c r="M174"/>
  <c r="M176" s="1"/>
  <c r="M82" s="1"/>
  <c r="M93" i="5"/>
  <c r="Q93"/>
  <c r="U93"/>
  <c r="Y93"/>
  <c r="AC93"/>
  <c r="AG93"/>
  <c r="AK93"/>
  <c r="AO93"/>
  <c r="AS93"/>
  <c r="AW93"/>
  <c r="BA93"/>
  <c r="BE93"/>
  <c r="BI93"/>
  <c r="BM93"/>
  <c r="BQ93"/>
  <c r="BU93"/>
  <c r="BY93"/>
  <c r="CC93"/>
  <c r="CG93"/>
  <c r="CK93"/>
  <c r="CO93"/>
  <c r="CS93"/>
  <c r="CW93"/>
  <c r="DA93"/>
  <c r="DE93"/>
  <c r="DI93"/>
  <c r="DM93"/>
  <c r="DQ93"/>
  <c r="DU93"/>
  <c r="DY93"/>
  <c r="EC93"/>
  <c r="EG93"/>
  <c r="EK93"/>
  <c r="EO93"/>
  <c r="ES93"/>
  <c r="EW93"/>
  <c r="FA93"/>
  <c r="FE93"/>
  <c r="FI93"/>
  <c r="FM93"/>
  <c r="FQ93"/>
  <c r="FU93"/>
  <c r="FY93"/>
  <c r="B98"/>
  <c r="J93"/>
  <c r="N93"/>
  <c r="R93"/>
  <c r="V93"/>
  <c r="Z93"/>
  <c r="AD93"/>
  <c r="AH93"/>
  <c r="AL93"/>
  <c r="AP93"/>
  <c r="AT93"/>
  <c r="AX93"/>
  <c r="BB93"/>
  <c r="BF93"/>
  <c r="BJ93"/>
  <c r="BN93"/>
  <c r="BR93"/>
  <c r="BV93"/>
  <c r="BZ93"/>
  <c r="CD93"/>
  <c r="CH93"/>
  <c r="CL93"/>
  <c r="CP93"/>
  <c r="CT93"/>
  <c r="CX93"/>
  <c r="DB93"/>
  <c r="DF93"/>
  <c r="DJ93"/>
  <c r="DN93"/>
  <c r="DR93"/>
  <c r="DV93"/>
  <c r="DZ93"/>
  <c r="ED93"/>
  <c r="EH93"/>
  <c r="EL93"/>
  <c r="EP93"/>
  <c r="ET93"/>
  <c r="EX93"/>
  <c r="FB93"/>
  <c r="FF93"/>
  <c r="FJ93"/>
  <c r="FN93"/>
  <c r="FR93"/>
  <c r="FV93"/>
  <c r="FZ93"/>
  <c r="O93"/>
  <c r="W93"/>
  <c r="AE93"/>
  <c r="AM93"/>
  <c r="AU93"/>
  <c r="BC93"/>
  <c r="BK93"/>
  <c r="BS93"/>
  <c r="CA93"/>
  <c r="CI93"/>
  <c r="CQ93"/>
  <c r="CY93"/>
  <c r="DG93"/>
  <c r="DO93"/>
  <c r="DW93"/>
  <c r="EE93"/>
  <c r="EM93"/>
  <c r="EU93"/>
  <c r="FC93"/>
  <c r="FK93"/>
  <c r="FS93"/>
  <c r="GA93"/>
  <c r="P93"/>
  <c r="X93"/>
  <c r="AF93"/>
  <c r="AN93"/>
  <c r="AV93"/>
  <c r="BD93"/>
  <c r="BL93"/>
  <c r="BT93"/>
  <c r="CB93"/>
  <c r="CJ93"/>
  <c r="CR93"/>
  <c r="CZ93"/>
  <c r="DH93"/>
  <c r="DP93"/>
  <c r="DX93"/>
  <c r="EF93"/>
  <c r="EN93"/>
  <c r="EV93"/>
  <c r="FD93"/>
  <c r="FL93"/>
  <c r="FT93"/>
  <c r="B94"/>
  <c r="L93"/>
  <c r="AB93"/>
  <c r="AR93"/>
  <c r="BH93"/>
  <c r="BX93"/>
  <c r="CN93"/>
  <c r="DD93"/>
  <c r="DT93"/>
  <c r="EJ93"/>
  <c r="EZ93"/>
  <c r="FP93"/>
  <c r="S93"/>
  <c r="AI93"/>
  <c r="AY93"/>
  <c r="BO93"/>
  <c r="CE93"/>
  <c r="CU93"/>
  <c r="DK93"/>
  <c r="EA93"/>
  <c r="EQ93"/>
  <c r="FG93"/>
  <c r="FW93"/>
  <c r="T93"/>
  <c r="AZ93"/>
  <c r="CF93"/>
  <c r="DL93"/>
  <c r="ER93"/>
  <c r="FX93"/>
  <c r="AA93"/>
  <c r="BG93"/>
  <c r="CM93"/>
  <c r="DS93"/>
  <c r="EY93"/>
  <c r="AJ93"/>
  <c r="BP93"/>
  <c r="CV93"/>
  <c r="EB93"/>
  <c r="FH93"/>
  <c r="AQ93"/>
  <c r="FO93"/>
  <c r="EI93"/>
  <c r="BW93"/>
  <c r="DC93"/>
  <c r="K93"/>
  <c r="N72" i="6"/>
  <c r="M76"/>
  <c r="M78" s="1"/>
  <c r="N27" i="8" l="1"/>
  <c r="N28"/>
  <c r="N29"/>
  <c r="N25"/>
  <c r="N26"/>
  <c r="N35"/>
  <c r="P12"/>
  <c r="Q10"/>
  <c r="P11"/>
  <c r="P14"/>
  <c r="P15"/>
  <c r="P38"/>
  <c r="P13"/>
  <c r="O18"/>
  <c r="O19"/>
  <c r="O16"/>
  <c r="O20"/>
  <c r="O24"/>
  <c r="O17"/>
  <c r="N83" i="5"/>
  <c r="N84" s="1"/>
  <c r="R84" i="6"/>
  <c r="Q86"/>
  <c r="R23" i="5"/>
  <c r="Q25"/>
  <c r="O150" i="6"/>
  <c r="O152" s="1"/>
  <c r="O81" s="1"/>
  <c r="O73"/>
  <c r="O100"/>
  <c r="O71"/>
  <c r="O98"/>
  <c r="O126"/>
  <c r="O128" s="1"/>
  <c r="O80" s="1"/>
  <c r="P175"/>
  <c r="P127"/>
  <c r="P151"/>
  <c r="P104"/>
  <c r="P83"/>
  <c r="P169"/>
  <c r="P171"/>
  <c r="P123"/>
  <c r="P121"/>
  <c r="P147"/>
  <c r="P145"/>
  <c r="O82" i="5"/>
  <c r="O54"/>
  <c r="O68"/>
  <c r="O96"/>
  <c r="O50"/>
  <c r="O64"/>
  <c r="O66"/>
  <c r="O78"/>
  <c r="O80"/>
  <c r="O52"/>
  <c r="O55" s="1"/>
  <c r="O56" s="1"/>
  <c r="O92"/>
  <c r="N69"/>
  <c r="N70" s="1"/>
  <c r="P36"/>
  <c r="P32"/>
  <c r="P34"/>
  <c r="M37"/>
  <c r="M38" s="1"/>
  <c r="N33"/>
  <c r="O72" i="6"/>
  <c r="N76"/>
  <c r="N78" s="1"/>
  <c r="J94" i="5"/>
  <c r="J97" s="1"/>
  <c r="K41" s="1"/>
  <c r="N94"/>
  <c r="N97" s="1"/>
  <c r="N98" s="1"/>
  <c r="K94"/>
  <c r="K97" s="1"/>
  <c r="K98" s="1"/>
  <c r="O94"/>
  <c r="L94"/>
  <c r="L97" s="1"/>
  <c r="L98" s="1"/>
  <c r="M94"/>
  <c r="M97" s="1"/>
  <c r="M98" s="1"/>
  <c r="B99"/>
  <c r="P94"/>
  <c r="N174" i="6"/>
  <c r="N176" s="1"/>
  <c r="N82" s="1"/>
  <c r="O170"/>
  <c r="P19" i="8" l="1"/>
  <c r="P24"/>
  <c r="P17"/>
  <c r="P20"/>
  <c r="P18"/>
  <c r="P16"/>
  <c r="Q38"/>
  <c r="Q12"/>
  <c r="Q14"/>
  <c r="Q15"/>
  <c r="Q13"/>
  <c r="R10"/>
  <c r="Q11"/>
  <c r="O27"/>
  <c r="O29"/>
  <c r="O25"/>
  <c r="O35"/>
  <c r="O26"/>
  <c r="O28"/>
  <c r="O69" i="5"/>
  <c r="O70" s="1"/>
  <c r="O103" i="6"/>
  <c r="O105" s="1"/>
  <c r="O79" s="1"/>
  <c r="P73"/>
  <c r="P71"/>
  <c r="P98"/>
  <c r="P100"/>
  <c r="Q36" i="5"/>
  <c r="Q34"/>
  <c r="Q32"/>
  <c r="P126" i="6"/>
  <c r="P128" s="1"/>
  <c r="P80" s="1"/>
  <c r="R25" i="5"/>
  <c r="S23"/>
  <c r="Q175" i="6"/>
  <c r="Q151"/>
  <c r="Q104"/>
  <c r="Q83"/>
  <c r="Q127"/>
  <c r="Q145"/>
  <c r="Q121"/>
  <c r="Q171"/>
  <c r="Q147"/>
  <c r="Q123"/>
  <c r="Q169"/>
  <c r="O97" i="5"/>
  <c r="O98" s="1"/>
  <c r="P82"/>
  <c r="P54"/>
  <c r="P68"/>
  <c r="P96"/>
  <c r="P50"/>
  <c r="P64"/>
  <c r="P78"/>
  <c r="P66"/>
  <c r="P52"/>
  <c r="P55" s="1"/>
  <c r="P56" s="1"/>
  <c r="P80"/>
  <c r="P92"/>
  <c r="P97" s="1"/>
  <c r="O83"/>
  <c r="O84" s="1"/>
  <c r="P150" i="6"/>
  <c r="P152" s="1"/>
  <c r="P81" s="1"/>
  <c r="S84"/>
  <c r="R86"/>
  <c r="J98" i="5"/>
  <c r="K42"/>
  <c r="N37"/>
  <c r="N38" s="1"/>
  <c r="O33"/>
  <c r="P170" i="6"/>
  <c r="O174"/>
  <c r="O176" s="1"/>
  <c r="O82" s="1"/>
  <c r="O76"/>
  <c r="O78" s="1"/>
  <c r="P72"/>
  <c r="S10" i="8" l="1"/>
  <c r="R13"/>
  <c r="R14"/>
  <c r="R15"/>
  <c r="R11"/>
  <c r="R38"/>
  <c r="R12"/>
  <c r="Q20"/>
  <c r="Q18"/>
  <c r="Q24"/>
  <c r="Q19"/>
  <c r="Q17"/>
  <c r="Q16"/>
  <c r="P98" i="5"/>
  <c r="P27" i="8"/>
  <c r="P28"/>
  <c r="P29"/>
  <c r="P25"/>
  <c r="P26"/>
  <c r="P35"/>
  <c r="P69" i="5"/>
  <c r="P70" s="1"/>
  <c r="Q150" i="6"/>
  <c r="Q152" s="1"/>
  <c r="Q81" s="1"/>
  <c r="S86"/>
  <c r="T84"/>
  <c r="R36" i="5"/>
  <c r="R32"/>
  <c r="R34"/>
  <c r="Q54"/>
  <c r="Q68"/>
  <c r="Q96"/>
  <c r="Q82"/>
  <c r="Q50"/>
  <c r="Q64"/>
  <c r="Q66"/>
  <c r="Q80"/>
  <c r="Q52"/>
  <c r="Q55" s="1"/>
  <c r="Q56" s="1"/>
  <c r="Q78"/>
  <c r="Q92"/>
  <c r="Q94"/>
  <c r="Q73" i="6"/>
  <c r="Q98"/>
  <c r="Q71"/>
  <c r="Q100"/>
  <c r="R83"/>
  <c r="R104"/>
  <c r="R175"/>
  <c r="R127"/>
  <c r="R151"/>
  <c r="R147"/>
  <c r="R121"/>
  <c r="R145"/>
  <c r="R123"/>
  <c r="R171"/>
  <c r="R169"/>
  <c r="P83" i="5"/>
  <c r="P84" s="1"/>
  <c r="Q126" i="6"/>
  <c r="Q128" s="1"/>
  <c r="Q80" s="1"/>
  <c r="S25" i="5"/>
  <c r="T23"/>
  <c r="P103" i="6"/>
  <c r="P105" s="1"/>
  <c r="P79" s="1"/>
  <c r="P33" i="5"/>
  <c r="O37"/>
  <c r="O38" s="1"/>
  <c r="Q170" i="6"/>
  <c r="P174"/>
  <c r="P176" s="1"/>
  <c r="P82" s="1"/>
  <c r="Q72"/>
  <c r="P76"/>
  <c r="P78" s="1"/>
  <c r="Q35" i="8" l="1"/>
  <c r="Q25"/>
  <c r="Q27"/>
  <c r="Q26"/>
  <c r="Q29"/>
  <c r="Q28"/>
  <c r="R19"/>
  <c r="R18"/>
  <c r="R24"/>
  <c r="R16"/>
  <c r="R17"/>
  <c r="R20"/>
  <c r="S38"/>
  <c r="S12"/>
  <c r="S15"/>
  <c r="T10"/>
  <c r="S11"/>
  <c r="S14"/>
  <c r="S13"/>
  <c r="R150" i="6"/>
  <c r="R152" s="1"/>
  <c r="R81" s="1"/>
  <c r="Q69" i="5"/>
  <c r="Q70" s="1"/>
  <c r="R126" i="6"/>
  <c r="R128" s="1"/>
  <c r="R80" s="1"/>
  <c r="U23" i="5"/>
  <c r="T25"/>
  <c r="R73" i="6"/>
  <c r="R100"/>
  <c r="R98"/>
  <c r="R71"/>
  <c r="R54" i="5"/>
  <c r="R68"/>
  <c r="R82"/>
  <c r="R96"/>
  <c r="R50"/>
  <c r="R64"/>
  <c r="R52"/>
  <c r="R66"/>
  <c r="R78"/>
  <c r="R80"/>
  <c r="R92"/>
  <c r="R94"/>
  <c r="S36"/>
  <c r="S34"/>
  <c r="S32"/>
  <c r="U84" i="6"/>
  <c r="T86"/>
  <c r="Q103"/>
  <c r="Q105" s="1"/>
  <c r="Q79" s="1"/>
  <c r="Q97" i="5"/>
  <c r="Q98" s="1"/>
  <c r="Q83"/>
  <c r="Q84" s="1"/>
  <c r="S83" i="6"/>
  <c r="S175"/>
  <c r="S151"/>
  <c r="S104"/>
  <c r="S127"/>
  <c r="S147"/>
  <c r="S145"/>
  <c r="S171"/>
  <c r="S169"/>
  <c r="S123"/>
  <c r="S121"/>
  <c r="P37" i="5"/>
  <c r="P38" s="1"/>
  <c r="Q33"/>
  <c r="Q76" i="6"/>
  <c r="Q78" s="1"/>
  <c r="R72"/>
  <c r="R170"/>
  <c r="Q174"/>
  <c r="Q176" s="1"/>
  <c r="Q82" s="1"/>
  <c r="T38" i="8" l="1"/>
  <c r="T14"/>
  <c r="T12"/>
  <c r="T11"/>
  <c r="T15"/>
  <c r="U10"/>
  <c r="T13"/>
  <c r="S24"/>
  <c r="S16"/>
  <c r="S19"/>
  <c r="S18"/>
  <c r="S20"/>
  <c r="S17"/>
  <c r="R25"/>
  <c r="R35"/>
  <c r="R28"/>
  <c r="R29"/>
  <c r="R27"/>
  <c r="R26"/>
  <c r="R97" i="5"/>
  <c r="R98" s="1"/>
  <c r="R83"/>
  <c r="R84" s="1"/>
  <c r="S126" i="6"/>
  <c r="S128" s="1"/>
  <c r="S80" s="1"/>
  <c r="S150"/>
  <c r="S152" s="1"/>
  <c r="S81" s="1"/>
  <c r="S82" i="5"/>
  <c r="S54"/>
  <c r="S68"/>
  <c r="S96"/>
  <c r="S50"/>
  <c r="S64"/>
  <c r="S66"/>
  <c r="S52"/>
  <c r="S80"/>
  <c r="S78"/>
  <c r="S92"/>
  <c r="S94"/>
  <c r="S73" i="6"/>
  <c r="S71"/>
  <c r="S98"/>
  <c r="S100"/>
  <c r="T175"/>
  <c r="T127"/>
  <c r="T104"/>
  <c r="T151"/>
  <c r="T83"/>
  <c r="T169"/>
  <c r="T147"/>
  <c r="T123"/>
  <c r="T145"/>
  <c r="T171"/>
  <c r="T121"/>
  <c r="R69" i="5"/>
  <c r="R70" s="1"/>
  <c r="R103" i="6"/>
  <c r="R105" s="1"/>
  <c r="R79" s="1"/>
  <c r="T36" i="5"/>
  <c r="T34"/>
  <c r="T32"/>
  <c r="V84" i="6"/>
  <c r="U86"/>
  <c r="R55" i="5"/>
  <c r="R56" s="1"/>
  <c r="V23"/>
  <c r="U25"/>
  <c r="R33"/>
  <c r="Q37"/>
  <c r="Q38" s="1"/>
  <c r="R174" i="6"/>
  <c r="R176" s="1"/>
  <c r="R82" s="1"/>
  <c r="S170"/>
  <c r="S72"/>
  <c r="R76"/>
  <c r="R78" s="1"/>
  <c r="S35" i="8" l="1"/>
  <c r="S26"/>
  <c r="S25"/>
  <c r="S27"/>
  <c r="S29"/>
  <c r="S28"/>
  <c r="U38"/>
  <c r="U11"/>
  <c r="U15"/>
  <c r="U12"/>
  <c r="U13"/>
  <c r="V10"/>
  <c r="U14"/>
  <c r="T18"/>
  <c r="T24"/>
  <c r="T17"/>
  <c r="T16"/>
  <c r="T19"/>
  <c r="T20"/>
  <c r="T126" i="6"/>
  <c r="T128" s="1"/>
  <c r="T80" s="1"/>
  <c r="S103"/>
  <c r="S105" s="1"/>
  <c r="S79" s="1"/>
  <c r="S97" i="5"/>
  <c r="S98" s="1"/>
  <c r="T150" i="6"/>
  <c r="T152" s="1"/>
  <c r="T81" s="1"/>
  <c r="S69" i="5"/>
  <c r="S70" s="1"/>
  <c r="S55"/>
  <c r="S56" s="1"/>
  <c r="V86" i="6"/>
  <c r="W84"/>
  <c r="U36" i="5"/>
  <c r="U32"/>
  <c r="U34"/>
  <c r="V25"/>
  <c r="W23"/>
  <c r="U151" i="6"/>
  <c r="U104"/>
  <c r="U83"/>
  <c r="U175"/>
  <c r="U127"/>
  <c r="U169"/>
  <c r="U145"/>
  <c r="U147"/>
  <c r="U150" s="1"/>
  <c r="U152" s="1"/>
  <c r="U81" s="1"/>
  <c r="U123"/>
  <c r="U171"/>
  <c r="U121"/>
  <c r="T82" i="5"/>
  <c r="T96"/>
  <c r="T54"/>
  <c r="T68"/>
  <c r="T50"/>
  <c r="T64"/>
  <c r="T80"/>
  <c r="T66"/>
  <c r="T52"/>
  <c r="T55" s="1"/>
  <c r="T56" s="1"/>
  <c r="T78"/>
  <c r="T92"/>
  <c r="T94"/>
  <c r="T73" i="6"/>
  <c r="T100"/>
  <c r="T103" s="1"/>
  <c r="T105" s="1"/>
  <c r="T79" s="1"/>
  <c r="T71"/>
  <c r="T98"/>
  <c r="S83" i="5"/>
  <c r="S84" s="1"/>
  <c r="R37"/>
  <c r="R38" s="1"/>
  <c r="S33"/>
  <c r="S76" i="6"/>
  <c r="S78" s="1"/>
  <c r="T72"/>
  <c r="T170"/>
  <c r="S174"/>
  <c r="S176" s="1"/>
  <c r="S82" s="1"/>
  <c r="V38" i="8" l="1"/>
  <c r="V12"/>
  <c r="V11"/>
  <c r="V14"/>
  <c r="W10"/>
  <c r="V15"/>
  <c r="V13"/>
  <c r="T28"/>
  <c r="T25"/>
  <c r="T26"/>
  <c r="T27"/>
  <c r="T35"/>
  <c r="T29"/>
  <c r="U19"/>
  <c r="U17"/>
  <c r="U24"/>
  <c r="U18"/>
  <c r="U16"/>
  <c r="U20"/>
  <c r="U126" i="6"/>
  <c r="U128" s="1"/>
  <c r="U80" s="1"/>
  <c r="T97" i="5"/>
  <c r="T98" s="1"/>
  <c r="W25"/>
  <c r="X23"/>
  <c r="T69"/>
  <c r="T70" s="1"/>
  <c r="U73" i="6"/>
  <c r="U71"/>
  <c r="U100"/>
  <c r="U98"/>
  <c r="V36" i="5"/>
  <c r="V32"/>
  <c r="V34"/>
  <c r="W86" i="6"/>
  <c r="X84"/>
  <c r="T83" i="5"/>
  <c r="T84" s="1"/>
  <c r="U82"/>
  <c r="U96"/>
  <c r="U54"/>
  <c r="U68"/>
  <c r="U50"/>
  <c r="U64"/>
  <c r="U80"/>
  <c r="U66"/>
  <c r="U78"/>
  <c r="U52"/>
  <c r="U92"/>
  <c r="U94"/>
  <c r="V104" i="6"/>
  <c r="V83"/>
  <c r="V175"/>
  <c r="V151"/>
  <c r="V127"/>
  <c r="V145"/>
  <c r="V123"/>
  <c r="V121"/>
  <c r="V169"/>
  <c r="V147"/>
  <c r="V150" s="1"/>
  <c r="V152" s="1"/>
  <c r="V81" s="1"/>
  <c r="V171"/>
  <c r="S37" i="5"/>
  <c r="S38" s="1"/>
  <c r="T33"/>
  <c r="U170" i="6"/>
  <c r="T174"/>
  <c r="T176" s="1"/>
  <c r="T82" s="1"/>
  <c r="T76"/>
  <c r="T78" s="1"/>
  <c r="U72"/>
  <c r="U25" i="8" l="1"/>
  <c r="U35"/>
  <c r="U29"/>
  <c r="U27"/>
  <c r="U26"/>
  <c r="U28"/>
  <c r="X10"/>
  <c r="W11"/>
  <c r="W15"/>
  <c r="W12"/>
  <c r="W14"/>
  <c r="W38"/>
  <c r="W13"/>
  <c r="V16"/>
  <c r="V18"/>
  <c r="V19"/>
  <c r="V20"/>
  <c r="V17"/>
  <c r="V24"/>
  <c r="U103" i="6"/>
  <c r="U105" s="1"/>
  <c r="U79" s="1"/>
  <c r="V126"/>
  <c r="V128" s="1"/>
  <c r="V80" s="1"/>
  <c r="U83" i="5"/>
  <c r="U84" s="1"/>
  <c r="Y84" i="6"/>
  <c r="X86"/>
  <c r="W36" i="5"/>
  <c r="W32"/>
  <c r="W34"/>
  <c r="V73" i="6"/>
  <c r="V100"/>
  <c r="V71"/>
  <c r="V98"/>
  <c r="U55" i="5"/>
  <c r="U56" s="1"/>
  <c r="W83" i="6"/>
  <c r="W151"/>
  <c r="W104"/>
  <c r="W127"/>
  <c r="W175"/>
  <c r="W169"/>
  <c r="W171"/>
  <c r="W121"/>
  <c r="W123"/>
  <c r="W145"/>
  <c r="W147"/>
  <c r="V54" i="5"/>
  <c r="V68"/>
  <c r="V96"/>
  <c r="V82"/>
  <c r="V50"/>
  <c r="V64"/>
  <c r="V80"/>
  <c r="V52"/>
  <c r="V66"/>
  <c r="V78"/>
  <c r="V92"/>
  <c r="V94"/>
  <c r="U97"/>
  <c r="U98" s="1"/>
  <c r="U69"/>
  <c r="U70" s="1"/>
  <c r="Y23"/>
  <c r="X25"/>
  <c r="U33"/>
  <c r="T37"/>
  <c r="T38" s="1"/>
  <c r="U174" i="6"/>
  <c r="U176" s="1"/>
  <c r="U82" s="1"/>
  <c r="V170"/>
  <c r="V72"/>
  <c r="U76"/>
  <c r="U78" s="1"/>
  <c r="V27" i="8" l="1"/>
  <c r="V25"/>
  <c r="V35"/>
  <c r="V28"/>
  <c r="V29"/>
  <c r="V26"/>
  <c r="X11"/>
  <c r="X14"/>
  <c r="X13"/>
  <c r="Y10"/>
  <c r="X15"/>
  <c r="X38"/>
  <c r="X12"/>
  <c r="W19"/>
  <c r="W16"/>
  <c r="W24"/>
  <c r="W20"/>
  <c r="W18"/>
  <c r="W17"/>
  <c r="V83" i="5"/>
  <c r="V84" s="1"/>
  <c r="V69"/>
  <c r="V70" s="1"/>
  <c r="V97"/>
  <c r="V98" s="1"/>
  <c r="W126" i="6"/>
  <c r="W128" s="1"/>
  <c r="W80" s="1"/>
  <c r="V103"/>
  <c r="V105" s="1"/>
  <c r="V79" s="1"/>
  <c r="V55" i="5"/>
  <c r="V56" s="1"/>
  <c r="W73" i="6"/>
  <c r="W71"/>
  <c r="W98"/>
  <c r="W100"/>
  <c r="W82" i="5"/>
  <c r="W54"/>
  <c r="W68"/>
  <c r="W96"/>
  <c r="W50"/>
  <c r="W64"/>
  <c r="W78"/>
  <c r="W66"/>
  <c r="W52"/>
  <c r="W55" s="1"/>
  <c r="W56" s="1"/>
  <c r="W80"/>
  <c r="W92"/>
  <c r="W94"/>
  <c r="Z23"/>
  <c r="Y25"/>
  <c r="X175" i="6"/>
  <c r="X127"/>
  <c r="X104"/>
  <c r="X151"/>
  <c r="X83"/>
  <c r="X145"/>
  <c r="X123"/>
  <c r="X147"/>
  <c r="X121"/>
  <c r="X169"/>
  <c r="X171"/>
  <c r="X36" i="5"/>
  <c r="X34"/>
  <c r="X32"/>
  <c r="W150" i="6"/>
  <c r="W152" s="1"/>
  <c r="W81" s="1"/>
  <c r="Z84"/>
  <c r="Y86"/>
  <c r="V33" i="5"/>
  <c r="U37"/>
  <c r="U38" s="1"/>
  <c r="V76" i="6"/>
  <c r="V78" s="1"/>
  <c r="W72"/>
  <c r="V174"/>
  <c r="V176" s="1"/>
  <c r="V82" s="1"/>
  <c r="W170"/>
  <c r="W27" i="8" l="1"/>
  <c r="W28"/>
  <c r="W35"/>
  <c r="W29"/>
  <c r="W25"/>
  <c r="W26"/>
  <c r="X17"/>
  <c r="X20"/>
  <c r="X19"/>
  <c r="X24"/>
  <c r="X16"/>
  <c r="X18"/>
  <c r="Y13"/>
  <c r="Y12"/>
  <c r="Y11"/>
  <c r="Z10"/>
  <c r="Y38"/>
  <c r="Y15"/>
  <c r="Y14"/>
  <c r="W69" i="5"/>
  <c r="W70" s="1"/>
  <c r="X150" i="6"/>
  <c r="X152" s="1"/>
  <c r="X81" s="1"/>
  <c r="X126"/>
  <c r="X128" s="1"/>
  <c r="X80" s="1"/>
  <c r="Z86"/>
  <c r="AA84"/>
  <c r="W83" i="5"/>
  <c r="W84" s="1"/>
  <c r="Y151" i="6"/>
  <c r="Y83"/>
  <c r="Y175"/>
  <c r="Y127"/>
  <c r="Y104"/>
  <c r="Y171"/>
  <c r="Y123"/>
  <c r="Y169"/>
  <c r="Y147"/>
  <c r="Y145"/>
  <c r="Y121"/>
  <c r="X73"/>
  <c r="X98"/>
  <c r="X100"/>
  <c r="X71"/>
  <c r="Y36" i="5"/>
  <c r="Y32"/>
  <c r="Y34"/>
  <c r="X82"/>
  <c r="X54"/>
  <c r="X68"/>
  <c r="X96"/>
  <c r="X50"/>
  <c r="X64"/>
  <c r="X66"/>
  <c r="X78"/>
  <c r="X52"/>
  <c r="X55" s="1"/>
  <c r="X80"/>
  <c r="X92"/>
  <c r="X94"/>
  <c r="Z25"/>
  <c r="AA23"/>
  <c r="W97"/>
  <c r="W98" s="1"/>
  <c r="W103" i="6"/>
  <c r="W105" s="1"/>
  <c r="W79" s="1"/>
  <c r="V37" i="5"/>
  <c r="V38" s="1"/>
  <c r="W33"/>
  <c r="W174" i="6"/>
  <c r="W176" s="1"/>
  <c r="W82" s="1"/>
  <c r="X170"/>
  <c r="W76"/>
  <c r="W78" s="1"/>
  <c r="X72"/>
  <c r="X56" i="5" l="1"/>
  <c r="X27" i="8"/>
  <c r="X26"/>
  <c r="X25"/>
  <c r="X28"/>
  <c r="X35"/>
  <c r="X29"/>
  <c r="Z13"/>
  <c r="Z12"/>
  <c r="Z15"/>
  <c r="Z38"/>
  <c r="Z11"/>
  <c r="AA10"/>
  <c r="Z14"/>
  <c r="Y16"/>
  <c r="Y17"/>
  <c r="Y19"/>
  <c r="Y20"/>
  <c r="Y18"/>
  <c r="Y24"/>
  <c r="X69" i="5"/>
  <c r="X70" s="1"/>
  <c r="X97"/>
  <c r="X98" s="1"/>
  <c r="X103" i="6"/>
  <c r="X105" s="1"/>
  <c r="X79" s="1"/>
  <c r="Y73"/>
  <c r="Y98"/>
  <c r="Y71"/>
  <c r="Y100"/>
  <c r="Y103" s="1"/>
  <c r="Y105" s="1"/>
  <c r="Y79" s="1"/>
  <c r="Y150"/>
  <c r="Y152" s="1"/>
  <c r="Y81" s="1"/>
  <c r="AA25" i="5"/>
  <c r="AB23"/>
  <c r="X83"/>
  <c r="X84" s="1"/>
  <c r="Y54"/>
  <c r="Y68"/>
  <c r="Y96"/>
  <c r="Y82"/>
  <c r="Y50"/>
  <c r="Y64"/>
  <c r="Y78"/>
  <c r="Y66"/>
  <c r="Y52"/>
  <c r="Y55" s="1"/>
  <c r="Y56" s="1"/>
  <c r="Y80"/>
  <c r="Y92"/>
  <c r="Y94"/>
  <c r="AA86" i="6"/>
  <c r="AB84"/>
  <c r="Z36" i="5"/>
  <c r="Z34"/>
  <c r="Z32"/>
  <c r="Y126" i="6"/>
  <c r="Y128" s="1"/>
  <c r="Y80" s="1"/>
  <c r="Z104"/>
  <c r="Z83"/>
  <c r="Z175"/>
  <c r="Z127"/>
  <c r="Z151"/>
  <c r="Z145"/>
  <c r="Z123"/>
  <c r="Z126" s="1"/>
  <c r="Z128" s="1"/>
  <c r="Z80" s="1"/>
  <c r="Z169"/>
  <c r="Z121"/>
  <c r="Z171"/>
  <c r="Z147"/>
  <c r="Z150" s="1"/>
  <c r="Z152" s="1"/>
  <c r="Z81" s="1"/>
  <c r="X33" i="5"/>
  <c r="W37"/>
  <c r="W38" s="1"/>
  <c r="Y170" i="6"/>
  <c r="X174"/>
  <c r="X176" s="1"/>
  <c r="X82" s="1"/>
  <c r="X76"/>
  <c r="X78" s="1"/>
  <c r="Y72"/>
  <c r="Y26" i="8" l="1"/>
  <c r="Y29"/>
  <c r="Y27"/>
  <c r="Y25"/>
  <c r="Y35"/>
  <c r="Y28"/>
  <c r="Z16"/>
  <c r="Z17"/>
  <c r="Z19"/>
  <c r="Z20"/>
  <c r="Z24"/>
  <c r="Z18"/>
  <c r="AA38"/>
  <c r="AA14"/>
  <c r="AA13"/>
  <c r="AB10"/>
  <c r="AA11"/>
  <c r="AA12"/>
  <c r="AA15"/>
  <c r="Y83" i="5"/>
  <c r="Y84" s="1"/>
  <c r="Y97"/>
  <c r="Y98" s="1"/>
  <c r="Z54"/>
  <c r="Z68"/>
  <c r="Z82"/>
  <c r="Z96"/>
  <c r="Z50"/>
  <c r="Z64"/>
  <c r="Z52"/>
  <c r="Z78"/>
  <c r="Z80"/>
  <c r="Z66"/>
  <c r="Z92"/>
  <c r="Z94"/>
  <c r="AC84" i="6"/>
  <c r="AB86"/>
  <c r="AA36" i="5"/>
  <c r="AA32"/>
  <c r="AA34"/>
  <c r="Z73" i="6"/>
  <c r="Z100"/>
  <c r="Z98"/>
  <c r="Z71"/>
  <c r="AA83"/>
  <c r="AA151"/>
  <c r="AA175"/>
  <c r="AA127"/>
  <c r="AA104"/>
  <c r="AA121"/>
  <c r="AA145"/>
  <c r="AA171"/>
  <c r="AA123"/>
  <c r="AA147"/>
  <c r="AA169"/>
  <c r="Y69" i="5"/>
  <c r="Y70" s="1"/>
  <c r="AC23"/>
  <c r="AB25"/>
  <c r="Y33"/>
  <c r="X37"/>
  <c r="X38" s="1"/>
  <c r="Z170" i="6"/>
  <c r="Y174"/>
  <c r="Y176" s="1"/>
  <c r="Y82" s="1"/>
  <c r="Z72"/>
  <c r="Y76"/>
  <c r="Y78" s="1"/>
  <c r="AB38" i="8" l="1"/>
  <c r="AB13"/>
  <c r="AB14"/>
  <c r="AB11"/>
  <c r="AB12"/>
  <c r="AC10"/>
  <c r="AB15"/>
  <c r="Z26"/>
  <c r="Z25"/>
  <c r="Z29"/>
  <c r="Z27"/>
  <c r="Z35"/>
  <c r="Z28"/>
  <c r="AA20"/>
  <c r="AA24"/>
  <c r="AA17"/>
  <c r="AA19"/>
  <c r="AA18"/>
  <c r="AA16"/>
  <c r="Z69" i="5"/>
  <c r="Z70" s="1"/>
  <c r="Z55"/>
  <c r="Z56" s="1"/>
  <c r="Z97"/>
  <c r="Z98" s="1"/>
  <c r="Z103" i="6"/>
  <c r="Z105" s="1"/>
  <c r="Z79" s="1"/>
  <c r="AA82" i="5"/>
  <c r="AA54"/>
  <c r="AA68"/>
  <c r="AA96"/>
  <c r="AA50"/>
  <c r="AA64"/>
  <c r="AA78"/>
  <c r="AA66"/>
  <c r="AA52"/>
  <c r="AA55" s="1"/>
  <c r="AA80"/>
  <c r="AA92"/>
  <c r="AA94"/>
  <c r="AA150" i="6"/>
  <c r="AA152" s="1"/>
  <c r="AA81" s="1"/>
  <c r="AB36" i="5"/>
  <c r="AB32"/>
  <c r="AB34"/>
  <c r="AA126" i="6"/>
  <c r="AA128" s="1"/>
  <c r="AA80" s="1"/>
  <c r="AA73"/>
  <c r="AA71"/>
  <c r="AA100"/>
  <c r="AA98"/>
  <c r="AB151"/>
  <c r="AB104"/>
  <c r="AB175"/>
  <c r="AB127"/>
  <c r="AB83"/>
  <c r="AB121"/>
  <c r="AB171"/>
  <c r="AB145"/>
  <c r="AB169"/>
  <c r="AB123"/>
  <c r="AB126" s="1"/>
  <c r="AB128" s="1"/>
  <c r="AB80" s="1"/>
  <c r="AB147"/>
  <c r="AD23" i="5"/>
  <c r="AC25"/>
  <c r="AD84" i="6"/>
  <c r="AC86"/>
  <c r="Z83" i="5"/>
  <c r="Z84" s="1"/>
  <c r="Z33"/>
  <c r="Y37"/>
  <c r="Y38" s="1"/>
  <c r="AA72" i="6"/>
  <c r="Z76"/>
  <c r="Z78" s="1"/>
  <c r="AA170"/>
  <c r="Z174"/>
  <c r="Z176" s="1"/>
  <c r="Z82" s="1"/>
  <c r="AA29" i="8" l="1"/>
  <c r="AA25"/>
  <c r="AA27"/>
  <c r="AA26"/>
  <c r="AA35"/>
  <c r="AA28"/>
  <c r="AA56" i="5"/>
  <c r="AC12" i="8"/>
  <c r="AC15"/>
  <c r="AC13"/>
  <c r="AC14"/>
  <c r="AD10"/>
  <c r="AC38"/>
  <c r="AC11"/>
  <c r="AB16"/>
  <c r="AB18"/>
  <c r="AB17"/>
  <c r="AB19"/>
  <c r="AB24"/>
  <c r="AB20"/>
  <c r="AA83" i="5"/>
  <c r="AA84" s="1"/>
  <c r="AA97"/>
  <c r="AA98" s="1"/>
  <c r="AA69"/>
  <c r="AA70" s="1"/>
  <c r="AD25"/>
  <c r="AE23"/>
  <c r="AC36"/>
  <c r="AC34"/>
  <c r="AC32"/>
  <c r="AB73" i="6"/>
  <c r="AB100"/>
  <c r="AB98"/>
  <c r="AB71"/>
  <c r="AD86"/>
  <c r="AE84"/>
  <c r="AB150"/>
  <c r="AB152" s="1"/>
  <c r="AB81" s="1"/>
  <c r="AA103"/>
  <c r="AA105" s="1"/>
  <c r="AA79" s="1"/>
  <c r="AC151"/>
  <c r="AC104"/>
  <c r="AC127"/>
  <c r="AC175"/>
  <c r="AC83"/>
  <c r="AC145"/>
  <c r="AC123"/>
  <c r="AC126" s="1"/>
  <c r="AC128" s="1"/>
  <c r="AC80" s="1"/>
  <c r="AC169"/>
  <c r="AC147"/>
  <c r="AC121"/>
  <c r="AC171"/>
  <c r="AB82" i="5"/>
  <c r="AB96"/>
  <c r="AB54"/>
  <c r="AB68"/>
  <c r="AB50"/>
  <c r="AB64"/>
  <c r="AB66"/>
  <c r="AB78"/>
  <c r="AB52"/>
  <c r="AB55" s="1"/>
  <c r="AB56" s="1"/>
  <c r="AB80"/>
  <c r="AB92"/>
  <c r="AB94"/>
  <c r="AA33"/>
  <c r="Z37"/>
  <c r="Z38" s="1"/>
  <c r="AA174" i="6"/>
  <c r="AA176" s="1"/>
  <c r="AA82" s="1"/>
  <c r="AB170"/>
  <c r="AB72"/>
  <c r="AA76"/>
  <c r="AA78" s="1"/>
  <c r="AD14" i="8" l="1"/>
  <c r="AD38"/>
  <c r="AD11"/>
  <c r="AE10"/>
  <c r="AD15"/>
  <c r="AD13"/>
  <c r="AD12"/>
  <c r="AB35"/>
  <c r="AB28"/>
  <c r="AB27"/>
  <c r="AB26"/>
  <c r="AB29"/>
  <c r="AB25"/>
  <c r="AC24"/>
  <c r="AC19"/>
  <c r="AC18"/>
  <c r="AC20"/>
  <c r="AC17"/>
  <c r="AC16"/>
  <c r="AB103" i="6"/>
  <c r="AB105" s="1"/>
  <c r="AB79" s="1"/>
  <c r="AB69" i="5"/>
  <c r="AB70" s="1"/>
  <c r="AB97"/>
  <c r="AB98" s="1"/>
  <c r="AE86" i="6"/>
  <c r="AF84"/>
  <c r="AC150"/>
  <c r="AC152" s="1"/>
  <c r="AC81" s="1"/>
  <c r="AC73"/>
  <c r="AC71"/>
  <c r="AC100"/>
  <c r="AC98"/>
  <c r="AD83"/>
  <c r="AD175"/>
  <c r="AD127"/>
  <c r="AD151"/>
  <c r="AD104"/>
  <c r="AD147"/>
  <c r="AD171"/>
  <c r="AD169"/>
  <c r="AD145"/>
  <c r="AD123"/>
  <c r="AD121"/>
  <c r="AE25" i="5"/>
  <c r="AF23"/>
  <c r="AB83"/>
  <c r="AB84" s="1"/>
  <c r="AC82"/>
  <c r="AC96"/>
  <c r="AC54"/>
  <c r="AC68"/>
  <c r="AC50"/>
  <c r="AC64"/>
  <c r="AC80"/>
  <c r="AC83" s="1"/>
  <c r="AC84" s="1"/>
  <c r="AC66"/>
  <c r="AC78"/>
  <c r="AC52"/>
  <c r="AC92"/>
  <c r="AC94"/>
  <c r="AD36"/>
  <c r="AD32"/>
  <c r="AD34"/>
  <c r="AB33"/>
  <c r="AA37"/>
  <c r="AA38" s="1"/>
  <c r="AC72" i="6"/>
  <c r="AB76"/>
  <c r="AB78" s="1"/>
  <c r="AC170"/>
  <c r="AB174"/>
  <c r="AB176" s="1"/>
  <c r="AB82" s="1"/>
  <c r="AF10" i="8" l="1"/>
  <c r="AE11"/>
  <c r="AE13"/>
  <c r="AE14"/>
  <c r="AE12"/>
  <c r="AE38"/>
  <c r="AE15"/>
  <c r="AC29"/>
  <c r="AC27"/>
  <c r="AC28"/>
  <c r="AC26"/>
  <c r="AC25"/>
  <c r="AC35"/>
  <c r="AD18"/>
  <c r="AD17"/>
  <c r="AD20"/>
  <c r="AD16"/>
  <c r="AD24"/>
  <c r="AD19"/>
  <c r="AD126" i="6"/>
  <c r="AD128" s="1"/>
  <c r="AD80" s="1"/>
  <c r="AC97" i="5"/>
  <c r="AC98" s="1"/>
  <c r="AC69"/>
  <c r="AC70" s="1"/>
  <c r="AC55"/>
  <c r="AC56" s="1"/>
  <c r="AD73" i="6"/>
  <c r="AD100"/>
  <c r="AD71"/>
  <c r="AD98"/>
  <c r="AE36" i="5"/>
  <c r="AE32"/>
  <c r="AE34"/>
  <c r="AG23"/>
  <c r="AF25"/>
  <c r="AD54"/>
  <c r="AD68"/>
  <c r="AD82"/>
  <c r="AD96"/>
  <c r="AD50"/>
  <c r="AD64"/>
  <c r="AD78"/>
  <c r="AD66"/>
  <c r="AD80"/>
  <c r="AD52"/>
  <c r="AD92"/>
  <c r="AD94"/>
  <c r="AC103" i="6"/>
  <c r="AC105" s="1"/>
  <c r="AC79" s="1"/>
  <c r="AG84"/>
  <c r="AF86"/>
  <c r="AD150"/>
  <c r="AD152" s="1"/>
  <c r="AD81" s="1"/>
  <c r="AE83"/>
  <c r="AE175"/>
  <c r="AE151"/>
  <c r="AE127"/>
  <c r="AE104"/>
  <c r="AE123"/>
  <c r="AE121"/>
  <c r="AE145"/>
  <c r="AE147"/>
  <c r="AE169"/>
  <c r="AE171"/>
  <c r="AC33" i="5"/>
  <c r="AB37"/>
  <c r="AB38" s="1"/>
  <c r="AC174" i="6"/>
  <c r="AC176" s="1"/>
  <c r="AC82" s="1"/>
  <c r="AD170"/>
  <c r="AD72"/>
  <c r="AC76"/>
  <c r="AC78" s="1"/>
  <c r="AD26" i="8" l="1"/>
  <c r="AD28"/>
  <c r="AD35"/>
  <c r="AD27"/>
  <c r="AD25"/>
  <c r="AD29"/>
  <c r="AE19"/>
  <c r="AE18"/>
  <c r="AE17"/>
  <c r="AE24"/>
  <c r="AE16"/>
  <c r="AE20"/>
  <c r="AF14"/>
  <c r="AF13"/>
  <c r="AG10"/>
  <c r="AF12"/>
  <c r="AF38"/>
  <c r="AF11"/>
  <c r="AF15"/>
  <c r="AD55" i="5"/>
  <c r="AD56" s="1"/>
  <c r="AH23"/>
  <c r="AG25"/>
  <c r="AE126" i="6"/>
  <c r="AE128" s="1"/>
  <c r="AE80" s="1"/>
  <c r="AE150"/>
  <c r="AE152" s="1"/>
  <c r="AE81" s="1"/>
  <c r="AE73"/>
  <c r="AE98"/>
  <c r="AE100"/>
  <c r="AE71"/>
  <c r="AF127"/>
  <c r="AF175"/>
  <c r="AF151"/>
  <c r="AF104"/>
  <c r="AF83"/>
  <c r="AF123"/>
  <c r="AF171"/>
  <c r="AF121"/>
  <c r="AF169"/>
  <c r="AF147"/>
  <c r="AF145"/>
  <c r="AD83" i="5"/>
  <c r="AD84" s="1"/>
  <c r="AD103" i="6"/>
  <c r="AD105" s="1"/>
  <c r="AD79" s="1"/>
  <c r="AH84"/>
  <c r="AG86"/>
  <c r="AD97" i="5"/>
  <c r="AD98" s="1"/>
  <c r="AD69"/>
  <c r="AD70" s="1"/>
  <c r="AF36"/>
  <c r="AF32"/>
  <c r="AF34"/>
  <c r="AE82"/>
  <c r="AE54"/>
  <c r="AE68"/>
  <c r="AE96"/>
  <c r="AE50"/>
  <c r="AE64"/>
  <c r="AE66"/>
  <c r="AE80"/>
  <c r="AE78"/>
  <c r="AE52"/>
  <c r="AE92"/>
  <c r="AE94"/>
  <c r="AD33"/>
  <c r="AC37"/>
  <c r="AC38" s="1"/>
  <c r="AD76" i="6"/>
  <c r="AD78" s="1"/>
  <c r="AE72"/>
  <c r="AE170"/>
  <c r="AD174"/>
  <c r="AD176" s="1"/>
  <c r="AD82" s="1"/>
  <c r="AG38" i="8" l="1"/>
  <c r="AG11"/>
  <c r="AG15"/>
  <c r="AG12"/>
  <c r="AH10"/>
  <c r="AG13"/>
  <c r="AG14"/>
  <c r="AE29"/>
  <c r="AE35"/>
  <c r="AE26"/>
  <c r="AE25"/>
  <c r="AE27"/>
  <c r="AE28"/>
  <c r="AF16"/>
  <c r="AF18"/>
  <c r="AF19"/>
  <c r="AF20"/>
  <c r="AF17"/>
  <c r="AF24"/>
  <c r="AE97" i="5"/>
  <c r="AE98" s="1"/>
  <c r="AE83"/>
  <c r="AE84" s="1"/>
  <c r="AF150" i="6"/>
  <c r="AF152" s="1"/>
  <c r="AF81" s="1"/>
  <c r="AF126"/>
  <c r="AF128" s="1"/>
  <c r="AF80" s="1"/>
  <c r="AG36" i="5"/>
  <c r="AG32"/>
  <c r="AG34"/>
  <c r="AE69"/>
  <c r="AE70" s="1"/>
  <c r="AG175" i="6"/>
  <c r="AG151"/>
  <c r="AG83"/>
  <c r="AG127"/>
  <c r="AG104"/>
  <c r="AG147"/>
  <c r="AG145"/>
  <c r="AG121"/>
  <c r="AG171"/>
  <c r="AG123"/>
  <c r="AG169"/>
  <c r="AF73"/>
  <c r="AF100"/>
  <c r="AF103" s="1"/>
  <c r="AF105" s="1"/>
  <c r="AF79" s="1"/>
  <c r="AF71"/>
  <c r="AF98"/>
  <c r="AH25" i="5"/>
  <c r="AI23"/>
  <c r="AE55"/>
  <c r="AE56" s="1"/>
  <c r="AF82"/>
  <c r="AF54"/>
  <c r="AF68"/>
  <c r="AF96"/>
  <c r="AF50"/>
  <c r="AF64"/>
  <c r="AF66"/>
  <c r="AF52"/>
  <c r="AF80"/>
  <c r="AF83" s="1"/>
  <c r="AF84" s="1"/>
  <c r="AF78"/>
  <c r="AF92"/>
  <c r="AF94"/>
  <c r="AF97" s="1"/>
  <c r="AF98" s="1"/>
  <c r="AH86" i="6"/>
  <c r="AI84"/>
  <c r="AE103"/>
  <c r="AE105" s="1"/>
  <c r="AE79" s="1"/>
  <c r="AE33" i="5"/>
  <c r="AD37"/>
  <c r="AD38" s="1"/>
  <c r="AF72" i="6"/>
  <c r="AE76"/>
  <c r="AE78" s="1"/>
  <c r="AE174"/>
  <c r="AE176" s="1"/>
  <c r="AE82" s="1"/>
  <c r="AF170"/>
  <c r="AF28" i="8" l="1"/>
  <c r="AF25"/>
  <c r="AF35"/>
  <c r="AF26"/>
  <c r="AF29"/>
  <c r="AF27"/>
  <c r="AH38"/>
  <c r="AH14"/>
  <c r="AI10"/>
  <c r="AH15"/>
  <c r="AH12"/>
  <c r="AH13"/>
  <c r="AH11"/>
  <c r="AG18"/>
  <c r="AG20"/>
  <c r="AG24"/>
  <c r="AG17"/>
  <c r="AG19"/>
  <c r="AG16"/>
  <c r="AF69" i="5"/>
  <c r="AF70" s="1"/>
  <c r="AH83" i="6"/>
  <c r="AH104"/>
  <c r="AH127"/>
  <c r="AH151"/>
  <c r="AH175"/>
  <c r="AH123"/>
  <c r="AH145"/>
  <c r="AH169"/>
  <c r="AH147"/>
  <c r="AH121"/>
  <c r="AH171"/>
  <c r="AF55" i="5"/>
  <c r="AF56" s="1"/>
  <c r="AI25"/>
  <c r="AJ23"/>
  <c r="AG73" i="6"/>
  <c r="AG98"/>
  <c r="AG71"/>
  <c r="AG100"/>
  <c r="AH36" i="5"/>
  <c r="AH34"/>
  <c r="AH32"/>
  <c r="AG126" i="6"/>
  <c r="AG128" s="1"/>
  <c r="AG80" s="1"/>
  <c r="AG150"/>
  <c r="AG152" s="1"/>
  <c r="AG81" s="1"/>
  <c r="AI86"/>
  <c r="AJ84"/>
  <c r="AG54" i="5"/>
  <c r="AG68"/>
  <c r="AG96"/>
  <c r="AG82"/>
  <c r="AG50"/>
  <c r="AG64"/>
  <c r="AG66"/>
  <c r="AG69" s="1"/>
  <c r="AG70" s="1"/>
  <c r="AG52"/>
  <c r="AG80"/>
  <c r="AG78"/>
  <c r="AG92"/>
  <c r="AG94"/>
  <c r="AF33"/>
  <c r="AE37"/>
  <c r="AE38" s="1"/>
  <c r="AG170" i="6"/>
  <c r="AF174"/>
  <c r="AF176" s="1"/>
  <c r="AF82" s="1"/>
  <c r="AF76"/>
  <c r="AF78" s="1"/>
  <c r="AG72"/>
  <c r="AG26" i="8" l="1"/>
  <c r="AG25"/>
  <c r="AG27"/>
  <c r="AG35"/>
  <c r="AG29"/>
  <c r="AG28"/>
  <c r="AH18"/>
  <c r="AH20"/>
  <c r="AH24"/>
  <c r="AH19"/>
  <c r="AH16"/>
  <c r="AH17"/>
  <c r="AI15"/>
  <c r="AI12"/>
  <c r="AI13"/>
  <c r="AI38"/>
  <c r="AJ10"/>
  <c r="AI14"/>
  <c r="AI11"/>
  <c r="AG97" i="5"/>
  <c r="AG98" s="1"/>
  <c r="AG55"/>
  <c r="AG56" s="1"/>
  <c r="AH54"/>
  <c r="AH68"/>
  <c r="AH82"/>
  <c r="AH96"/>
  <c r="AH50"/>
  <c r="AH64"/>
  <c r="AH78"/>
  <c r="AH80"/>
  <c r="AH66"/>
  <c r="AH52"/>
  <c r="AH92"/>
  <c r="AH94"/>
  <c r="AG103" i="6"/>
  <c r="AG105" s="1"/>
  <c r="AG79" s="1"/>
  <c r="AK23" i="5"/>
  <c r="AJ25"/>
  <c r="AH126" i="6"/>
  <c r="AH128" s="1"/>
  <c r="AH80" s="1"/>
  <c r="AI83"/>
  <c r="AI175"/>
  <c r="AI151"/>
  <c r="AI127"/>
  <c r="AI104"/>
  <c r="AI147"/>
  <c r="AI121"/>
  <c r="AI145"/>
  <c r="AI123"/>
  <c r="AI169"/>
  <c r="AI171"/>
  <c r="AG83" i="5"/>
  <c r="AG84" s="1"/>
  <c r="AK84" i="6"/>
  <c r="AJ86"/>
  <c r="AI36" i="5"/>
  <c r="AI34"/>
  <c r="AI32"/>
  <c r="AH150" i="6"/>
  <c r="AH152" s="1"/>
  <c r="AH81" s="1"/>
  <c r="AH73"/>
  <c r="AH71"/>
  <c r="AH100"/>
  <c r="AH98"/>
  <c r="AF37" i="5"/>
  <c r="AF38" s="1"/>
  <c r="AG33"/>
  <c r="AH170" i="6"/>
  <c r="AG174"/>
  <c r="AG176" s="1"/>
  <c r="AG82" s="1"/>
  <c r="AG76"/>
  <c r="AG78" s="1"/>
  <c r="AH72"/>
  <c r="AI20" i="8" l="1"/>
  <c r="AI17"/>
  <c r="AI18"/>
  <c r="AI16"/>
  <c r="AI24"/>
  <c r="AI19"/>
  <c r="AJ11"/>
  <c r="AK10"/>
  <c r="AJ15"/>
  <c r="AJ38"/>
  <c r="AJ12"/>
  <c r="AJ13"/>
  <c r="AJ14"/>
  <c r="AH25"/>
  <c r="AH35"/>
  <c r="AH28"/>
  <c r="AH27"/>
  <c r="AH29"/>
  <c r="AH26"/>
  <c r="AI126" i="6"/>
  <c r="AI128" s="1"/>
  <c r="AI80" s="1"/>
  <c r="AH55" i="5"/>
  <c r="AH56" s="1"/>
  <c r="AH103" i="6"/>
  <c r="AH105" s="1"/>
  <c r="AH79" s="1"/>
  <c r="AH97" i="5"/>
  <c r="AH98" s="1"/>
  <c r="AH83"/>
  <c r="AH84" s="1"/>
  <c r="AL84" i="6"/>
  <c r="AK86"/>
  <c r="AH69" i="5"/>
  <c r="AH70" s="1"/>
  <c r="AI82"/>
  <c r="AI54"/>
  <c r="AI68"/>
  <c r="AI96"/>
  <c r="AI50"/>
  <c r="AI64"/>
  <c r="AI78"/>
  <c r="AI80"/>
  <c r="AI83" s="1"/>
  <c r="AI66"/>
  <c r="AI69" s="1"/>
  <c r="AI70" s="1"/>
  <c r="AI52"/>
  <c r="AI92"/>
  <c r="AI94"/>
  <c r="AI97" s="1"/>
  <c r="AI98" s="1"/>
  <c r="AJ36"/>
  <c r="AJ32"/>
  <c r="AJ34"/>
  <c r="AI73" i="6"/>
  <c r="AI100"/>
  <c r="AI71"/>
  <c r="AI98"/>
  <c r="AJ127"/>
  <c r="AJ175"/>
  <c r="AJ151"/>
  <c r="AJ83"/>
  <c r="AJ104"/>
  <c r="AJ147"/>
  <c r="AJ171"/>
  <c r="AJ123"/>
  <c r="AJ169"/>
  <c r="AJ145"/>
  <c r="AJ121"/>
  <c r="AI150"/>
  <c r="AI152" s="1"/>
  <c r="AI81" s="1"/>
  <c r="AL23" i="5"/>
  <c r="AK25"/>
  <c r="AH33"/>
  <c r="AG37"/>
  <c r="AG38" s="1"/>
  <c r="AI72" i="6"/>
  <c r="AH76"/>
  <c r="AH78" s="1"/>
  <c r="AH174"/>
  <c r="AH176" s="1"/>
  <c r="AH82" s="1"/>
  <c r="AI170"/>
  <c r="AK14" i="8" l="1"/>
  <c r="AK11"/>
  <c r="AL10"/>
  <c r="AK12"/>
  <c r="AK38"/>
  <c r="AK13"/>
  <c r="AK15"/>
  <c r="AJ20"/>
  <c r="AJ24"/>
  <c r="AJ19"/>
  <c r="AJ16"/>
  <c r="AJ17"/>
  <c r="AJ18"/>
  <c r="AI25"/>
  <c r="AI27"/>
  <c r="AI26"/>
  <c r="AI28"/>
  <c r="AI29"/>
  <c r="AI35"/>
  <c r="AJ126" i="6"/>
  <c r="AJ128" s="1"/>
  <c r="AJ80" s="1"/>
  <c r="AJ73"/>
  <c r="AJ71"/>
  <c r="AJ98"/>
  <c r="AJ100"/>
  <c r="AJ103" s="1"/>
  <c r="AJ105" s="1"/>
  <c r="AJ79" s="1"/>
  <c r="AJ82" i="5"/>
  <c r="AJ96"/>
  <c r="AJ54"/>
  <c r="AJ68"/>
  <c r="AJ50"/>
  <c r="AJ64"/>
  <c r="AJ66"/>
  <c r="AJ78"/>
  <c r="AJ80"/>
  <c r="AJ83" s="1"/>
  <c r="AJ84" s="1"/>
  <c r="AJ52"/>
  <c r="AJ55" s="1"/>
  <c r="AJ92"/>
  <c r="AJ94"/>
  <c r="AI84"/>
  <c r="AK36"/>
  <c r="AK32"/>
  <c r="AK34"/>
  <c r="AJ150" i="6"/>
  <c r="AJ152" s="1"/>
  <c r="AJ81" s="1"/>
  <c r="AI103"/>
  <c r="AI105" s="1"/>
  <c r="AI79" s="1"/>
  <c r="AK175"/>
  <c r="AK151"/>
  <c r="AK104"/>
  <c r="AK83"/>
  <c r="AK127"/>
  <c r="AK147"/>
  <c r="AK145"/>
  <c r="AK123"/>
  <c r="AK121"/>
  <c r="AK169"/>
  <c r="AK171"/>
  <c r="AL25" i="5"/>
  <c r="AM23"/>
  <c r="AI55"/>
  <c r="AI56" s="1"/>
  <c r="AL86" i="6"/>
  <c r="AM84"/>
  <c r="AH37" i="5"/>
  <c r="AH38" s="1"/>
  <c r="AI33"/>
  <c r="AJ170" i="6"/>
  <c r="AI174"/>
  <c r="AI176" s="1"/>
  <c r="AI82" s="1"/>
  <c r="AI76"/>
  <c r="AI78" s="1"/>
  <c r="AJ72"/>
  <c r="AL11" i="8" l="1"/>
  <c r="AL13"/>
  <c r="AL38"/>
  <c r="AL15"/>
  <c r="AM10"/>
  <c r="AL14"/>
  <c r="AL12"/>
  <c r="AJ29"/>
  <c r="AJ28"/>
  <c r="AJ27"/>
  <c r="AJ26"/>
  <c r="AJ35"/>
  <c r="AJ25"/>
  <c r="AK19"/>
  <c r="AK18"/>
  <c r="AK20"/>
  <c r="AK17"/>
  <c r="AK16"/>
  <c r="AK24"/>
  <c r="AK126" i="6"/>
  <c r="AK128" s="1"/>
  <c r="AK80" s="1"/>
  <c r="AJ69" i="5"/>
  <c r="AJ70" s="1"/>
  <c r="AJ56"/>
  <c r="AK150" i="6"/>
  <c r="AK152" s="1"/>
  <c r="AK81" s="1"/>
  <c r="AM25" i="5"/>
  <c r="AN23"/>
  <c r="AL83" i="6"/>
  <c r="AL175"/>
  <c r="AL151"/>
  <c r="AL127"/>
  <c r="AL104"/>
  <c r="AL147"/>
  <c r="AL121"/>
  <c r="AL123"/>
  <c r="AL169"/>
  <c r="AL145"/>
  <c r="AL171"/>
  <c r="AM86"/>
  <c r="AN84"/>
  <c r="AL36" i="5"/>
  <c r="AL32"/>
  <c r="AL34"/>
  <c r="AK73" i="6"/>
  <c r="AK100"/>
  <c r="AK98"/>
  <c r="AK71"/>
  <c r="AK82" i="5"/>
  <c r="AK96"/>
  <c r="AK54"/>
  <c r="AK68"/>
  <c r="AK50"/>
  <c r="AK64"/>
  <c r="AK66"/>
  <c r="AK80"/>
  <c r="AK52"/>
  <c r="AK55" s="1"/>
  <c r="AK78"/>
  <c r="AK92"/>
  <c r="AK94"/>
  <c r="AJ97"/>
  <c r="AJ98" s="1"/>
  <c r="AJ33"/>
  <c r="AI37"/>
  <c r="AI38" s="1"/>
  <c r="AK170" i="6"/>
  <c r="AJ174"/>
  <c r="AJ176" s="1"/>
  <c r="AJ82" s="1"/>
  <c r="AJ76"/>
  <c r="AJ78" s="1"/>
  <c r="AK72"/>
  <c r="AK26" i="8" l="1"/>
  <c r="AK35"/>
  <c r="AK28"/>
  <c r="AK25"/>
  <c r="AK29"/>
  <c r="AK27"/>
  <c r="AL18"/>
  <c r="AL16"/>
  <c r="AL20"/>
  <c r="AL19"/>
  <c r="AL24"/>
  <c r="AL17"/>
  <c r="AM38"/>
  <c r="AM13"/>
  <c r="AM15"/>
  <c r="AN10"/>
  <c r="AM14"/>
  <c r="AM11"/>
  <c r="AM12"/>
  <c r="AK83" i="5"/>
  <c r="AK84" s="1"/>
  <c r="AK69"/>
  <c r="AK70" s="1"/>
  <c r="AK103" i="6"/>
  <c r="AK105" s="1"/>
  <c r="AK79" s="1"/>
  <c r="AL54" i="5"/>
  <c r="AL68"/>
  <c r="AL96"/>
  <c r="AL82"/>
  <c r="AL50"/>
  <c r="AL64"/>
  <c r="AL52"/>
  <c r="AL80"/>
  <c r="AL78"/>
  <c r="AL66"/>
  <c r="AL69" s="1"/>
  <c r="AL70" s="1"/>
  <c r="AL92"/>
  <c r="AL94"/>
  <c r="AL150" i="6"/>
  <c r="AL152" s="1"/>
  <c r="AL81" s="1"/>
  <c r="AK56" i="5"/>
  <c r="AO84" i="6"/>
  <c r="AN86"/>
  <c r="AL73"/>
  <c r="AL98"/>
  <c r="AL100"/>
  <c r="AL71"/>
  <c r="AO23" i="5"/>
  <c r="AN25"/>
  <c r="AK97"/>
  <c r="AK98" s="1"/>
  <c r="AM83" i="6"/>
  <c r="AM175"/>
  <c r="AM104"/>
  <c r="AM127"/>
  <c r="AM151"/>
  <c r="AM147"/>
  <c r="AM145"/>
  <c r="AM169"/>
  <c r="AM121"/>
  <c r="AM171"/>
  <c r="AM123"/>
  <c r="AL126"/>
  <c r="AL128" s="1"/>
  <c r="AL80" s="1"/>
  <c r="AM36" i="5"/>
  <c r="AM32"/>
  <c r="AM34"/>
  <c r="AJ37"/>
  <c r="AJ38" s="1"/>
  <c r="AK33"/>
  <c r="AL72" i="6"/>
  <c r="AK76"/>
  <c r="AK78" s="1"/>
  <c r="AL170"/>
  <c r="AK174"/>
  <c r="AK176" s="1"/>
  <c r="AK82" s="1"/>
  <c r="AL26" i="8" l="1"/>
  <c r="AL25"/>
  <c r="AL28"/>
  <c r="AL27"/>
  <c r="AL29"/>
  <c r="AL35"/>
  <c r="AN38"/>
  <c r="AN14"/>
  <c r="AO10"/>
  <c r="AN15"/>
  <c r="AN11"/>
  <c r="AN13"/>
  <c r="AN12"/>
  <c r="AM24"/>
  <c r="AM18"/>
  <c r="AM17"/>
  <c r="AM16"/>
  <c r="AM20"/>
  <c r="AM19"/>
  <c r="AL55" i="5"/>
  <c r="AL56" s="1"/>
  <c r="AN83" i="6"/>
  <c r="AN175"/>
  <c r="AN127"/>
  <c r="AN104"/>
  <c r="AN151"/>
  <c r="AN145"/>
  <c r="AN147"/>
  <c r="AN150" s="1"/>
  <c r="AN152" s="1"/>
  <c r="AN81" s="1"/>
  <c r="AN171"/>
  <c r="AN121"/>
  <c r="AN169"/>
  <c r="AN123"/>
  <c r="AL103"/>
  <c r="AL105" s="1"/>
  <c r="AL79" s="1"/>
  <c r="AP84"/>
  <c r="AO86"/>
  <c r="AM82" i="5"/>
  <c r="AM54"/>
  <c r="AM68"/>
  <c r="AM96"/>
  <c r="AM50"/>
  <c r="AM64"/>
  <c r="AM52"/>
  <c r="AM66"/>
  <c r="AM69" s="1"/>
  <c r="AM70" s="1"/>
  <c r="AM78"/>
  <c r="AM80"/>
  <c r="AM92"/>
  <c r="AM94"/>
  <c r="AM97" s="1"/>
  <c r="AM98" s="1"/>
  <c r="AM73" i="6"/>
  <c r="AM71"/>
  <c r="AM100"/>
  <c r="AM98"/>
  <c r="AM126"/>
  <c r="AM128" s="1"/>
  <c r="AM80" s="1"/>
  <c r="AN36" i="5"/>
  <c r="AN32"/>
  <c r="AN34"/>
  <c r="AM150" i="6"/>
  <c r="AM152" s="1"/>
  <c r="AM81" s="1"/>
  <c r="AP23" i="5"/>
  <c r="AO25"/>
  <c r="AL97"/>
  <c r="AL98" s="1"/>
  <c r="AL83"/>
  <c r="AL84" s="1"/>
  <c r="AK37"/>
  <c r="AK38" s="1"/>
  <c r="AL33"/>
  <c r="AL174" i="6"/>
  <c r="AL176" s="1"/>
  <c r="AL82" s="1"/>
  <c r="AM170"/>
  <c r="AL76"/>
  <c r="AL78" s="1"/>
  <c r="AM72"/>
  <c r="AN20" i="8" l="1"/>
  <c r="AN16"/>
  <c r="AN17"/>
  <c r="AN24"/>
  <c r="AN19"/>
  <c r="AN18"/>
  <c r="AM25"/>
  <c r="AM28"/>
  <c r="AM26"/>
  <c r="AM35"/>
  <c r="AM29"/>
  <c r="AM27"/>
  <c r="AP10"/>
  <c r="AO12"/>
  <c r="AO11"/>
  <c r="AO14"/>
  <c r="AO15"/>
  <c r="AO38"/>
  <c r="AO13"/>
  <c r="AN126" i="6"/>
  <c r="AN128" s="1"/>
  <c r="AN80" s="1"/>
  <c r="AQ84"/>
  <c r="AP86"/>
  <c r="AM103"/>
  <c r="AM105" s="1"/>
  <c r="AM79" s="1"/>
  <c r="AM55" i="5"/>
  <c r="AM56" s="1"/>
  <c r="AO36"/>
  <c r="AO32"/>
  <c r="AO34"/>
  <c r="AP25"/>
  <c r="AQ23"/>
  <c r="AN82"/>
  <c r="AN54"/>
  <c r="AN68"/>
  <c r="AN96"/>
  <c r="AN50"/>
  <c r="AN64"/>
  <c r="AN80"/>
  <c r="AN78"/>
  <c r="AN66"/>
  <c r="AN52"/>
  <c r="AN92"/>
  <c r="AN94"/>
  <c r="AM83"/>
  <c r="AM84" s="1"/>
  <c r="AO175" i="6"/>
  <c r="AO127"/>
  <c r="AO104"/>
  <c r="AO151"/>
  <c r="AO83"/>
  <c r="AO145"/>
  <c r="AO147"/>
  <c r="AO171"/>
  <c r="AO169"/>
  <c r="AO123"/>
  <c r="AO121"/>
  <c r="AN73"/>
  <c r="AN100"/>
  <c r="AN71"/>
  <c r="AN98"/>
  <c r="AM33" i="5"/>
  <c r="AL37"/>
  <c r="AL38" s="1"/>
  <c r="AM174" i="6"/>
  <c r="AM176" s="1"/>
  <c r="AM82" s="1"/>
  <c r="AN170"/>
  <c r="AM76"/>
  <c r="AM78" s="1"/>
  <c r="AN72"/>
  <c r="AN26" i="8" l="1"/>
  <c r="AN27"/>
  <c r="AN28"/>
  <c r="AN35"/>
  <c r="AN25"/>
  <c r="AN29"/>
  <c r="AO19"/>
  <c r="AO24"/>
  <c r="AO18"/>
  <c r="AO20"/>
  <c r="AO17"/>
  <c r="AO16"/>
  <c r="AQ10"/>
  <c r="AP13"/>
  <c r="AP38"/>
  <c r="AP12"/>
  <c r="AP11"/>
  <c r="AP14"/>
  <c r="AP15"/>
  <c r="AN55" i="5"/>
  <c r="AN56" s="1"/>
  <c r="AN69"/>
  <c r="AN70" s="1"/>
  <c r="AO126" i="6"/>
  <c r="AO128" s="1"/>
  <c r="AO80" s="1"/>
  <c r="AN83" i="5"/>
  <c r="AN84" s="1"/>
  <c r="AP36"/>
  <c r="AP34"/>
  <c r="AP32"/>
  <c r="AO73" i="6"/>
  <c r="AO98"/>
  <c r="AO100"/>
  <c r="AO71"/>
  <c r="AN103"/>
  <c r="AN105" s="1"/>
  <c r="AN79" s="1"/>
  <c r="AP151"/>
  <c r="AP104"/>
  <c r="AP127"/>
  <c r="AP83"/>
  <c r="AP175"/>
  <c r="AP171"/>
  <c r="AP145"/>
  <c r="AP123"/>
  <c r="AP169"/>
  <c r="AP147"/>
  <c r="AP150" s="1"/>
  <c r="AP152" s="1"/>
  <c r="AP81" s="1"/>
  <c r="AP121"/>
  <c r="AO150"/>
  <c r="AO152" s="1"/>
  <c r="AO81" s="1"/>
  <c r="AN97" i="5"/>
  <c r="AN98" s="1"/>
  <c r="AQ25"/>
  <c r="AR23"/>
  <c r="AO54"/>
  <c r="AO68"/>
  <c r="AO96"/>
  <c r="AO82"/>
  <c r="AO50"/>
  <c r="AO64"/>
  <c r="AO80"/>
  <c r="AO66"/>
  <c r="AO78"/>
  <c r="AO52"/>
  <c r="AO92"/>
  <c r="AO94"/>
  <c r="AR84" i="6"/>
  <c r="AQ86"/>
  <c r="AN33" i="5"/>
  <c r="AM37"/>
  <c r="AM38" s="1"/>
  <c r="AN76" i="6"/>
  <c r="AN78" s="1"/>
  <c r="AO72"/>
  <c r="AO170"/>
  <c r="AN174"/>
  <c r="AN176" s="1"/>
  <c r="AN82" s="1"/>
  <c r="AP17" i="8" l="1"/>
  <c r="AP24"/>
  <c r="AP19"/>
  <c r="AP20"/>
  <c r="AP18"/>
  <c r="AP16"/>
  <c r="AO25"/>
  <c r="AO35"/>
  <c r="AO28"/>
  <c r="AO27"/>
  <c r="AO29"/>
  <c r="AO26"/>
  <c r="AQ11"/>
  <c r="AQ38"/>
  <c r="AQ15"/>
  <c r="AQ12"/>
  <c r="AQ13"/>
  <c r="AQ14"/>
  <c r="AR10"/>
  <c r="AO69" i="5"/>
  <c r="AO70" s="1"/>
  <c r="AP126" i="6"/>
  <c r="AP128" s="1"/>
  <c r="AP80" s="1"/>
  <c r="AS84"/>
  <c r="AR86"/>
  <c r="AO97" i="5"/>
  <c r="AO98" s="1"/>
  <c r="AS23"/>
  <c r="AR25"/>
  <c r="AO83"/>
  <c r="AO84" s="1"/>
  <c r="AQ36"/>
  <c r="AQ34"/>
  <c r="AQ32"/>
  <c r="AP73" i="6"/>
  <c r="AP98"/>
  <c r="AP71"/>
  <c r="AP100"/>
  <c r="AQ83"/>
  <c r="AQ175"/>
  <c r="AQ151"/>
  <c r="AQ127"/>
  <c r="AQ104"/>
  <c r="AQ123"/>
  <c r="AQ147"/>
  <c r="AQ145"/>
  <c r="AQ169"/>
  <c r="AQ121"/>
  <c r="AQ171"/>
  <c r="AO55" i="5"/>
  <c r="AO56" s="1"/>
  <c r="AO103" i="6"/>
  <c r="AO105" s="1"/>
  <c r="AO79" s="1"/>
  <c r="AP54" i="5"/>
  <c r="AP68"/>
  <c r="AP82"/>
  <c r="AP96"/>
  <c r="AP50"/>
  <c r="AP64"/>
  <c r="AP66"/>
  <c r="AP52"/>
  <c r="AP80"/>
  <c r="AP78"/>
  <c r="AP92"/>
  <c r="AP94"/>
  <c r="AO33"/>
  <c r="AN37"/>
  <c r="AN38" s="1"/>
  <c r="AP170" i="6"/>
  <c r="AO174"/>
  <c r="AO176" s="1"/>
  <c r="AO82" s="1"/>
  <c r="AO76"/>
  <c r="AO78" s="1"/>
  <c r="AP72"/>
  <c r="AR13" i="8" l="1"/>
  <c r="AR12"/>
  <c r="AS10"/>
  <c r="AR14"/>
  <c r="AR11"/>
  <c r="AR38"/>
  <c r="AR15"/>
  <c r="AQ20"/>
  <c r="AQ16"/>
  <c r="AQ17"/>
  <c r="AQ24"/>
  <c r="AQ18"/>
  <c r="AQ19"/>
  <c r="AP28"/>
  <c r="AP29"/>
  <c r="AP26"/>
  <c r="AP35"/>
  <c r="AP25"/>
  <c r="AP27"/>
  <c r="AP69" i="5"/>
  <c r="AP70" s="1"/>
  <c r="AQ126" i="6"/>
  <c r="AQ128" s="1"/>
  <c r="AQ80" s="1"/>
  <c r="AQ82" i="5"/>
  <c r="AQ54"/>
  <c r="AQ68"/>
  <c r="AQ96"/>
  <c r="AQ50"/>
  <c r="AQ64"/>
  <c r="AQ78"/>
  <c r="AQ80"/>
  <c r="AQ66"/>
  <c r="AQ52"/>
  <c r="AQ92"/>
  <c r="AQ94"/>
  <c r="AQ73" i="6"/>
  <c r="AQ71"/>
  <c r="AQ100"/>
  <c r="AQ98"/>
  <c r="AP83" i="5"/>
  <c r="AP84" s="1"/>
  <c r="AP103" i="6"/>
  <c r="AP105" s="1"/>
  <c r="AP79" s="1"/>
  <c r="AR83"/>
  <c r="AR175"/>
  <c r="AR151"/>
  <c r="AR104"/>
  <c r="AR127"/>
  <c r="AR145"/>
  <c r="AR123"/>
  <c r="AR169"/>
  <c r="AR147"/>
  <c r="AR171"/>
  <c r="AR121"/>
  <c r="AT23" i="5"/>
  <c r="AS25"/>
  <c r="AP97"/>
  <c r="AP98" s="1"/>
  <c r="AP55"/>
  <c r="AP56" s="1"/>
  <c r="AQ150" i="6"/>
  <c r="AQ152" s="1"/>
  <c r="AQ81" s="1"/>
  <c r="AR36" i="5"/>
  <c r="AR32"/>
  <c r="AR34"/>
  <c r="AT84" i="6"/>
  <c r="AS86"/>
  <c r="AO37" i="5"/>
  <c r="AO38" s="1"/>
  <c r="AP33"/>
  <c r="AQ72" i="6"/>
  <c r="AP76"/>
  <c r="AP78" s="1"/>
  <c r="AP174"/>
  <c r="AP176" s="1"/>
  <c r="AP82" s="1"/>
  <c r="AQ170"/>
  <c r="AQ25" i="8" l="1"/>
  <c r="AQ35"/>
  <c r="AQ28"/>
  <c r="AQ26"/>
  <c r="AQ27"/>
  <c r="AQ29"/>
  <c r="AT10"/>
  <c r="AS11"/>
  <c r="AS13"/>
  <c r="AS38"/>
  <c r="AS12"/>
  <c r="AS14"/>
  <c r="AS15"/>
  <c r="AR16"/>
  <c r="AR19"/>
  <c r="AR17"/>
  <c r="AR24"/>
  <c r="AR20"/>
  <c r="AR18"/>
  <c r="AQ69" i="5"/>
  <c r="AQ97"/>
  <c r="AQ98" s="1"/>
  <c r="AQ83"/>
  <c r="AQ84" s="1"/>
  <c r="AQ55"/>
  <c r="AQ56" s="1"/>
  <c r="AR150" i="6"/>
  <c r="AR152" s="1"/>
  <c r="AR81" s="1"/>
  <c r="AR73"/>
  <c r="AR71"/>
  <c r="AR98"/>
  <c r="AR100"/>
  <c r="AQ103"/>
  <c r="AQ105" s="1"/>
  <c r="AQ79" s="1"/>
  <c r="AS175"/>
  <c r="AS127"/>
  <c r="AS151"/>
  <c r="AS104"/>
  <c r="AS83"/>
  <c r="AS145"/>
  <c r="AS147"/>
  <c r="AS169"/>
  <c r="AS123"/>
  <c r="AS171"/>
  <c r="AS121"/>
  <c r="AR82" i="5"/>
  <c r="AR96"/>
  <c r="AR68"/>
  <c r="AR54"/>
  <c r="AR50"/>
  <c r="AR64"/>
  <c r="AR66"/>
  <c r="AR80"/>
  <c r="AR78"/>
  <c r="AR52"/>
  <c r="AR92"/>
  <c r="AR94"/>
  <c r="AS36"/>
  <c r="AS32"/>
  <c r="AS34"/>
  <c r="AU84" i="6"/>
  <c r="AT86"/>
  <c r="AT25" i="5"/>
  <c r="AU23"/>
  <c r="AR126" i="6"/>
  <c r="AR128" s="1"/>
  <c r="AR80" s="1"/>
  <c r="AQ70" i="5"/>
  <c r="AQ33"/>
  <c r="AP37"/>
  <c r="AP38" s="1"/>
  <c r="AQ76" i="6"/>
  <c r="AQ78" s="1"/>
  <c r="AR72"/>
  <c r="AQ174"/>
  <c r="AQ176" s="1"/>
  <c r="AQ82" s="1"/>
  <c r="AR170"/>
  <c r="AT13" i="8" l="1"/>
  <c r="AT15"/>
  <c r="AT11"/>
  <c r="AT38"/>
  <c r="AT12"/>
  <c r="AU10"/>
  <c r="AT14"/>
  <c r="AS19"/>
  <c r="AS17"/>
  <c r="AS20"/>
  <c r="AS24"/>
  <c r="AS16"/>
  <c r="AS18"/>
  <c r="AR25"/>
  <c r="AR35"/>
  <c r="AR27"/>
  <c r="AR26"/>
  <c r="AR28"/>
  <c r="AR29"/>
  <c r="AR55" i="5"/>
  <c r="AR56" s="1"/>
  <c r="AR97"/>
  <c r="AR98" s="1"/>
  <c r="AR83"/>
  <c r="AR84" s="1"/>
  <c r="AS150" i="6"/>
  <c r="AS152" s="1"/>
  <c r="AS81" s="1"/>
  <c r="AR103"/>
  <c r="AR105" s="1"/>
  <c r="AR79" s="1"/>
  <c r="AU25" i="5"/>
  <c r="AV23"/>
  <c r="AT175" i="6"/>
  <c r="AT151"/>
  <c r="AT83"/>
  <c r="AT127"/>
  <c r="AT104"/>
  <c r="AT123"/>
  <c r="AT169"/>
  <c r="AT121"/>
  <c r="AT145"/>
  <c r="AT171"/>
  <c r="AT147"/>
  <c r="AR69" i="5"/>
  <c r="AR70" s="1"/>
  <c r="AS126" i="6"/>
  <c r="AS128" s="1"/>
  <c r="AS80" s="1"/>
  <c r="AS73"/>
  <c r="AS100"/>
  <c r="AS71"/>
  <c r="AS98"/>
  <c r="AT36" i="5"/>
  <c r="AT32"/>
  <c r="AT34"/>
  <c r="AU86" i="6"/>
  <c r="AV84"/>
  <c r="AS82" i="5"/>
  <c r="AS96"/>
  <c r="AS68"/>
  <c r="AS54"/>
  <c r="AS50"/>
  <c r="AS64"/>
  <c r="AS66"/>
  <c r="AS78"/>
  <c r="AS52"/>
  <c r="AS55" s="1"/>
  <c r="AS56" s="1"/>
  <c r="AS80"/>
  <c r="AS83" s="1"/>
  <c r="AS92"/>
  <c r="AS94"/>
  <c r="AR33"/>
  <c r="AQ37"/>
  <c r="AQ38" s="1"/>
  <c r="AR174" i="6"/>
  <c r="AR176" s="1"/>
  <c r="AR82" s="1"/>
  <c r="AS170"/>
  <c r="AS72"/>
  <c r="AR76"/>
  <c r="AR78" s="1"/>
  <c r="AT18" i="8" l="1"/>
  <c r="AT24"/>
  <c r="AT20"/>
  <c r="AT19"/>
  <c r="AT16"/>
  <c r="AT17"/>
  <c r="AS84" i="5"/>
  <c r="AS26" i="8"/>
  <c r="AS35"/>
  <c r="AS27"/>
  <c r="AS25"/>
  <c r="AS28"/>
  <c r="AS29"/>
  <c r="AU38"/>
  <c r="AU15"/>
  <c r="AV10"/>
  <c r="AU14"/>
  <c r="AU12"/>
  <c r="AU11"/>
  <c r="AU13"/>
  <c r="AS69" i="5"/>
  <c r="AS70" s="1"/>
  <c r="AT126" i="6"/>
  <c r="AT128" s="1"/>
  <c r="AT80" s="1"/>
  <c r="AW84"/>
  <c r="AV86"/>
  <c r="AT54" i="5"/>
  <c r="AT68"/>
  <c r="AT82"/>
  <c r="AT96"/>
  <c r="AT50"/>
  <c r="AT64"/>
  <c r="AT80"/>
  <c r="AT78"/>
  <c r="AT52"/>
  <c r="AT55" s="1"/>
  <c r="AT56" s="1"/>
  <c r="AT66"/>
  <c r="AT69" s="1"/>
  <c r="AT70" s="1"/>
  <c r="AT92"/>
  <c r="AT94"/>
  <c r="AU83" i="6"/>
  <c r="AU104"/>
  <c r="AU127"/>
  <c r="AU175"/>
  <c r="AU151"/>
  <c r="AU147"/>
  <c r="AU145"/>
  <c r="AU123"/>
  <c r="AU121"/>
  <c r="AU171"/>
  <c r="AU169"/>
  <c r="AS103"/>
  <c r="AS105" s="1"/>
  <c r="AS79" s="1"/>
  <c r="AW23" i="5"/>
  <c r="AV25"/>
  <c r="AS97"/>
  <c r="AS98" s="1"/>
  <c r="AT150" i="6"/>
  <c r="AT152" s="1"/>
  <c r="AT81" s="1"/>
  <c r="AT73"/>
  <c r="AT98"/>
  <c r="AT100"/>
  <c r="AT71"/>
  <c r="AU36" i="5"/>
  <c r="AU34"/>
  <c r="AU32"/>
  <c r="AS33"/>
  <c r="AR37"/>
  <c r="AR38" s="1"/>
  <c r="AT72" i="6"/>
  <c r="AS76"/>
  <c r="AS78" s="1"/>
  <c r="AT170"/>
  <c r="AS174"/>
  <c r="AS176" s="1"/>
  <c r="AS82" s="1"/>
  <c r="AV13" i="8" l="1"/>
  <c r="AW10"/>
  <c r="AV15"/>
  <c r="AV38"/>
  <c r="AV12"/>
  <c r="AV14"/>
  <c r="AV11"/>
  <c r="AU19"/>
  <c r="AU24"/>
  <c r="AU16"/>
  <c r="AU18"/>
  <c r="AU20"/>
  <c r="AU17"/>
  <c r="AT25"/>
  <c r="AT26"/>
  <c r="AT27"/>
  <c r="AT35"/>
  <c r="AT28"/>
  <c r="AT29"/>
  <c r="AT103" i="6"/>
  <c r="AT105" s="1"/>
  <c r="AT79" s="1"/>
  <c r="AT97" i="5"/>
  <c r="AT98" s="1"/>
  <c r="AU150" i="6"/>
  <c r="AU152" s="1"/>
  <c r="AU81" s="1"/>
  <c r="AU126"/>
  <c r="AU128" s="1"/>
  <c r="AU80" s="1"/>
  <c r="AV83"/>
  <c r="AV175"/>
  <c r="AV127"/>
  <c r="AV104"/>
  <c r="AV151"/>
  <c r="AV147"/>
  <c r="AV145"/>
  <c r="AV121"/>
  <c r="AV169"/>
  <c r="AV123"/>
  <c r="AV171"/>
  <c r="AT83" i="5"/>
  <c r="AT84" s="1"/>
  <c r="AX84" i="6"/>
  <c r="AW86"/>
  <c r="AU82" i="5"/>
  <c r="AU54"/>
  <c r="AU68"/>
  <c r="AU96"/>
  <c r="AU50"/>
  <c r="AU64"/>
  <c r="AU80"/>
  <c r="AU52"/>
  <c r="AU78"/>
  <c r="AU66"/>
  <c r="AU69" s="1"/>
  <c r="AU92"/>
  <c r="AU94"/>
  <c r="AV36"/>
  <c r="AV32"/>
  <c r="AV34"/>
  <c r="AX23"/>
  <c r="AW25"/>
  <c r="AU73" i="6"/>
  <c r="AU98"/>
  <c r="AU100"/>
  <c r="AU71"/>
  <c r="AS37" i="5"/>
  <c r="AS38" s="1"/>
  <c r="AT33"/>
  <c r="AT174" i="6"/>
  <c r="AT176" s="1"/>
  <c r="AT82" s="1"/>
  <c r="AU170"/>
  <c r="AU72"/>
  <c r="AT76"/>
  <c r="AT78" s="1"/>
  <c r="AV18" i="8" l="1"/>
  <c r="AV19"/>
  <c r="AV24"/>
  <c r="AV16"/>
  <c r="AV20"/>
  <c r="AV17"/>
  <c r="AX10"/>
  <c r="AW14"/>
  <c r="AW11"/>
  <c r="AW38"/>
  <c r="AW15"/>
  <c r="AW13"/>
  <c r="AW12"/>
  <c r="AU27"/>
  <c r="AU35"/>
  <c r="AU28"/>
  <c r="AU26"/>
  <c r="AU25"/>
  <c r="AU29"/>
  <c r="AU83" i="5"/>
  <c r="AU84" s="1"/>
  <c r="AU70"/>
  <c r="AY84" i="6"/>
  <c r="AX86"/>
  <c r="AW36" i="5"/>
  <c r="AW32"/>
  <c r="AW34"/>
  <c r="AV82"/>
  <c r="AV54"/>
  <c r="AV68"/>
  <c r="AV96"/>
  <c r="AV50"/>
  <c r="AV64"/>
  <c r="AV66"/>
  <c r="AV52"/>
  <c r="AV80"/>
  <c r="AV78"/>
  <c r="AV92"/>
  <c r="AV94"/>
  <c r="AV126" i="6"/>
  <c r="AV128" s="1"/>
  <c r="AV80" s="1"/>
  <c r="AV150"/>
  <c r="AV152" s="1"/>
  <c r="AV81" s="1"/>
  <c r="AU103"/>
  <c r="AU105" s="1"/>
  <c r="AU79" s="1"/>
  <c r="AX25" i="5"/>
  <c r="AY23"/>
  <c r="AU97"/>
  <c r="AU98" s="1"/>
  <c r="AU55"/>
  <c r="AU56" s="1"/>
  <c r="AW175" i="6"/>
  <c r="AW127"/>
  <c r="AW104"/>
  <c r="AW151"/>
  <c r="AW83"/>
  <c r="AW171"/>
  <c r="AW123"/>
  <c r="AW145"/>
  <c r="AW147"/>
  <c r="AW169"/>
  <c r="AW121"/>
  <c r="AV73"/>
  <c r="AV98"/>
  <c r="AV71"/>
  <c r="AV100"/>
  <c r="AT37" i="5"/>
  <c r="AT38" s="1"/>
  <c r="AU33"/>
  <c r="AV170" i="6"/>
  <c r="AU174"/>
  <c r="AU176" s="1"/>
  <c r="AU82" s="1"/>
  <c r="AV72"/>
  <c r="AU76"/>
  <c r="AU78" s="1"/>
  <c r="AX12" i="8" l="1"/>
  <c r="AX11"/>
  <c r="AX38"/>
  <c r="AX14"/>
  <c r="AX15"/>
  <c r="AY10"/>
  <c r="AX13"/>
  <c r="AV28"/>
  <c r="AV25"/>
  <c r="AV26"/>
  <c r="AV29"/>
  <c r="AV27"/>
  <c r="AV35"/>
  <c r="AW16"/>
  <c r="AW17"/>
  <c r="AW19"/>
  <c r="AW20"/>
  <c r="AW18"/>
  <c r="AW24"/>
  <c r="AV83" i="5"/>
  <c r="AV84" s="1"/>
  <c r="AV103" i="6"/>
  <c r="AV105" s="1"/>
  <c r="AV79" s="1"/>
  <c r="AV69" i="5"/>
  <c r="AV70" s="1"/>
  <c r="AY25"/>
  <c r="AZ23"/>
  <c r="AW150" i="6"/>
  <c r="AW152" s="1"/>
  <c r="AW81" s="1"/>
  <c r="AW73"/>
  <c r="AW100"/>
  <c r="AW71"/>
  <c r="AW98"/>
  <c r="AX36" i="5"/>
  <c r="AX32"/>
  <c r="AX34"/>
  <c r="AW54"/>
  <c r="AW68"/>
  <c r="AW96"/>
  <c r="AW82"/>
  <c r="AW50"/>
  <c r="AW64"/>
  <c r="AW52"/>
  <c r="AW78"/>
  <c r="AW66"/>
  <c r="AW80"/>
  <c r="AW92"/>
  <c r="AW94"/>
  <c r="AX127" i="6"/>
  <c r="AX104"/>
  <c r="AX175"/>
  <c r="AX151"/>
  <c r="AX83"/>
  <c r="AX123"/>
  <c r="AX145"/>
  <c r="AX147"/>
  <c r="AX121"/>
  <c r="AX171"/>
  <c r="AX169"/>
  <c r="AW126"/>
  <c r="AW128" s="1"/>
  <c r="AW80" s="1"/>
  <c r="AV97" i="5"/>
  <c r="AV98" s="1"/>
  <c r="AV55"/>
  <c r="AV56" s="1"/>
  <c r="AZ84" i="6"/>
  <c r="AY86"/>
  <c r="AU37" i="5"/>
  <c r="AU38" s="1"/>
  <c r="AV33"/>
  <c r="AW72" i="6"/>
  <c r="AV76"/>
  <c r="AV78" s="1"/>
  <c r="AW170"/>
  <c r="AV174"/>
  <c r="AV176" s="1"/>
  <c r="AV82" s="1"/>
  <c r="AW28" i="8" l="1"/>
  <c r="AW25"/>
  <c r="AW29"/>
  <c r="AW27"/>
  <c r="AW35"/>
  <c r="AW26"/>
  <c r="AX19"/>
  <c r="AX18"/>
  <c r="AX16"/>
  <c r="AX17"/>
  <c r="AX20"/>
  <c r="AX24"/>
  <c r="AY38"/>
  <c r="AY15"/>
  <c r="AZ10"/>
  <c r="AY14"/>
  <c r="AY11"/>
  <c r="AY12"/>
  <c r="AY13"/>
  <c r="AW83" i="5"/>
  <c r="AW84" s="1"/>
  <c r="AX126" i="6"/>
  <c r="AX128" s="1"/>
  <c r="AX80" s="1"/>
  <c r="AX150"/>
  <c r="AX152" s="1"/>
  <c r="AX81" s="1"/>
  <c r="AW97" i="5"/>
  <c r="AW98" s="1"/>
  <c r="AX54"/>
  <c r="AX68"/>
  <c r="AX82"/>
  <c r="AX96"/>
  <c r="AX50"/>
  <c r="AX64"/>
  <c r="AX78"/>
  <c r="AX66"/>
  <c r="AX52"/>
  <c r="AX55" s="1"/>
  <c r="AX56" s="1"/>
  <c r="AX80"/>
  <c r="AX92"/>
  <c r="AX94"/>
  <c r="AY83" i="6"/>
  <c r="AY175"/>
  <c r="AY151"/>
  <c r="AY127"/>
  <c r="AY104"/>
  <c r="AY123"/>
  <c r="AY121"/>
  <c r="AY171"/>
  <c r="AY145"/>
  <c r="AY147"/>
  <c r="AY169"/>
  <c r="AX73"/>
  <c r="AX98"/>
  <c r="AX71"/>
  <c r="AX100"/>
  <c r="AW69" i="5"/>
  <c r="AW70" s="1"/>
  <c r="BA23"/>
  <c r="AZ25"/>
  <c r="BA84" i="6"/>
  <c r="AZ86"/>
  <c r="AW55" i="5"/>
  <c r="AW56" s="1"/>
  <c r="AW103" i="6"/>
  <c r="AW105" s="1"/>
  <c r="AW79" s="1"/>
  <c r="AY36" i="5"/>
  <c r="AY34"/>
  <c r="AY32"/>
  <c r="AV37"/>
  <c r="AV38" s="1"/>
  <c r="AW33"/>
  <c r="AX170" i="6"/>
  <c r="AW174"/>
  <c r="AW176" s="1"/>
  <c r="AW82" s="1"/>
  <c r="AW76"/>
  <c r="AW78" s="1"/>
  <c r="AX72"/>
  <c r="AZ38" i="8" l="1"/>
  <c r="AZ12"/>
  <c r="AZ14"/>
  <c r="AZ15"/>
  <c r="AZ11"/>
  <c r="BA10"/>
  <c r="AZ13"/>
  <c r="AX25"/>
  <c r="AX28"/>
  <c r="AX26"/>
  <c r="AX35"/>
  <c r="AX27"/>
  <c r="AX29"/>
  <c r="AY18"/>
  <c r="AY19"/>
  <c r="AY20"/>
  <c r="AY17"/>
  <c r="AY16"/>
  <c r="AY24"/>
  <c r="AX69" i="5"/>
  <c r="AX70" s="1"/>
  <c r="AY126" i="6"/>
  <c r="AY128" s="1"/>
  <c r="AY80" s="1"/>
  <c r="AX83" i="5"/>
  <c r="AX84" s="1"/>
  <c r="AX97"/>
  <c r="AX98" s="1"/>
  <c r="AY150" i="6"/>
  <c r="AY152" s="1"/>
  <c r="AY81" s="1"/>
  <c r="AZ83"/>
  <c r="AZ175"/>
  <c r="AZ127"/>
  <c r="AZ104"/>
  <c r="AZ151"/>
  <c r="AZ145"/>
  <c r="AZ171"/>
  <c r="AZ123"/>
  <c r="AZ147"/>
  <c r="AZ169"/>
  <c r="AZ121"/>
  <c r="BB23" i="5"/>
  <c r="BA25"/>
  <c r="AY82"/>
  <c r="AY54"/>
  <c r="AY68"/>
  <c r="AY96"/>
  <c r="AY50"/>
  <c r="AY64"/>
  <c r="AY66"/>
  <c r="AY69" s="1"/>
  <c r="AY70" s="1"/>
  <c r="AY52"/>
  <c r="AY78"/>
  <c r="AY80"/>
  <c r="AY92"/>
  <c r="AY94"/>
  <c r="BB84" i="6"/>
  <c r="BA86"/>
  <c r="AZ36" i="5"/>
  <c r="AZ34"/>
  <c r="AZ32"/>
  <c r="AX103" i="6"/>
  <c r="AX105" s="1"/>
  <c r="AX79" s="1"/>
  <c r="AY73"/>
  <c r="AY100"/>
  <c r="AY98"/>
  <c r="AY71"/>
  <c r="AX33" i="5"/>
  <c r="AW37"/>
  <c r="AW38" s="1"/>
  <c r="AY170" i="6"/>
  <c r="AX174"/>
  <c r="AX176" s="1"/>
  <c r="AX82" s="1"/>
  <c r="AX76"/>
  <c r="AX78" s="1"/>
  <c r="AY72"/>
  <c r="AY26" i="8" l="1"/>
  <c r="AY25"/>
  <c r="AY35"/>
  <c r="AY28"/>
  <c r="AY27"/>
  <c r="AY29"/>
  <c r="BA38"/>
  <c r="BA12"/>
  <c r="BB10"/>
  <c r="BA13"/>
  <c r="BA14"/>
  <c r="BA15"/>
  <c r="BA11"/>
  <c r="AZ19"/>
  <c r="AZ18"/>
  <c r="AZ16"/>
  <c r="AZ20"/>
  <c r="AZ17"/>
  <c r="AZ24"/>
  <c r="AY97" i="5"/>
  <c r="AY98" s="1"/>
  <c r="AZ150" i="6"/>
  <c r="AZ152" s="1"/>
  <c r="AZ81" s="1"/>
  <c r="AY103"/>
  <c r="AY105" s="1"/>
  <c r="AY79" s="1"/>
  <c r="AZ126"/>
  <c r="AZ128" s="1"/>
  <c r="AZ80" s="1"/>
  <c r="AZ82" i="5"/>
  <c r="AZ96"/>
  <c r="AZ54"/>
  <c r="AZ68"/>
  <c r="AZ50"/>
  <c r="AZ64"/>
  <c r="AZ78"/>
  <c r="AZ52"/>
  <c r="AZ80"/>
  <c r="AZ66"/>
  <c r="AZ69" s="1"/>
  <c r="AZ92"/>
  <c r="AZ94"/>
  <c r="AY55"/>
  <c r="AY56" s="1"/>
  <c r="BA36"/>
  <c r="BA32"/>
  <c r="BA34"/>
  <c r="BC84" i="6"/>
  <c r="BB86"/>
  <c r="BB25" i="5"/>
  <c r="BC23"/>
  <c r="BA127" i="6"/>
  <c r="BA104"/>
  <c r="BA175"/>
  <c r="BA151"/>
  <c r="BA83"/>
  <c r="BA145"/>
  <c r="BA147"/>
  <c r="BA121"/>
  <c r="BA123"/>
  <c r="BA169"/>
  <c r="BA171"/>
  <c r="AY83" i="5"/>
  <c r="AY84" s="1"/>
  <c r="AZ73" i="6"/>
  <c r="AZ98"/>
  <c r="AZ71"/>
  <c r="AZ100"/>
  <c r="AZ103" s="1"/>
  <c r="AZ105" s="1"/>
  <c r="AZ79" s="1"/>
  <c r="AY33" i="5"/>
  <c r="AX37"/>
  <c r="AX38" s="1"/>
  <c r="AY76" i="6"/>
  <c r="AY78" s="1"/>
  <c r="AZ72"/>
  <c r="AZ170"/>
  <c r="AY174"/>
  <c r="AY176" s="1"/>
  <c r="AY82" s="1"/>
  <c r="AZ25" i="8" l="1"/>
  <c r="AZ35"/>
  <c r="AZ27"/>
  <c r="AZ28"/>
  <c r="AZ26"/>
  <c r="AZ29"/>
  <c r="BA24"/>
  <c r="BA16"/>
  <c r="BA20"/>
  <c r="BA17"/>
  <c r="BA18"/>
  <c r="BA19"/>
  <c r="BB15"/>
  <c r="BB12"/>
  <c r="BB14"/>
  <c r="BB11"/>
  <c r="BB38"/>
  <c r="BB13"/>
  <c r="BC10"/>
  <c r="BA150" i="6"/>
  <c r="BA152" s="1"/>
  <c r="BA81" s="1"/>
  <c r="AZ55" i="5"/>
  <c r="AZ56" s="1"/>
  <c r="BA126" i="6"/>
  <c r="BA128" s="1"/>
  <c r="BA80" s="1"/>
  <c r="AZ97" i="5"/>
  <c r="AZ98" s="1"/>
  <c r="BA82"/>
  <c r="BA96"/>
  <c r="BA54"/>
  <c r="BA68"/>
  <c r="BA50"/>
  <c r="BA64"/>
  <c r="BA78"/>
  <c r="BA52"/>
  <c r="BA80"/>
  <c r="BA66"/>
  <c r="BA69" s="1"/>
  <c r="BA92"/>
  <c r="BA94"/>
  <c r="BB127" i="6"/>
  <c r="BB104"/>
  <c r="BB83"/>
  <c r="BB175"/>
  <c r="BB151"/>
  <c r="BB147"/>
  <c r="BB171"/>
  <c r="BB145"/>
  <c r="BB123"/>
  <c r="BB121"/>
  <c r="BB169"/>
  <c r="BD84"/>
  <c r="BC86"/>
  <c r="AZ70" i="5"/>
  <c r="BA73" i="6"/>
  <c r="BA98"/>
  <c r="BA71"/>
  <c r="BA100"/>
  <c r="BB36" i="5"/>
  <c r="BB34"/>
  <c r="BB32"/>
  <c r="BC25"/>
  <c r="BD23"/>
  <c r="AZ83"/>
  <c r="AZ84" s="1"/>
  <c r="AZ33"/>
  <c r="AY37"/>
  <c r="AY38" s="1"/>
  <c r="BA170" i="6"/>
  <c r="AZ174"/>
  <c r="AZ176" s="1"/>
  <c r="AZ82" s="1"/>
  <c r="BA72"/>
  <c r="AZ76"/>
  <c r="AZ78" s="1"/>
  <c r="BC12" i="8" l="1"/>
  <c r="BD10"/>
  <c r="BC11"/>
  <c r="BC38"/>
  <c r="BC13"/>
  <c r="BC15"/>
  <c r="BC14"/>
  <c r="BA27"/>
  <c r="BA29"/>
  <c r="BA26"/>
  <c r="BA25"/>
  <c r="BA28"/>
  <c r="BA35"/>
  <c r="BB18"/>
  <c r="BB24"/>
  <c r="BB19"/>
  <c r="BB20"/>
  <c r="BB16"/>
  <c r="BB17"/>
  <c r="BA97" i="5"/>
  <c r="BA98" s="1"/>
  <c r="BA55"/>
  <c r="BA56" s="1"/>
  <c r="BA103" i="6"/>
  <c r="BA105" s="1"/>
  <c r="BA79" s="1"/>
  <c r="BB54" i="5"/>
  <c r="BB68"/>
  <c r="BB96"/>
  <c r="BB82"/>
  <c r="BB50"/>
  <c r="BB64"/>
  <c r="BB78"/>
  <c r="BB80"/>
  <c r="BB83" s="1"/>
  <c r="BB84" s="1"/>
  <c r="BB66"/>
  <c r="BB52"/>
  <c r="BB92"/>
  <c r="BB94"/>
  <c r="BB97" s="1"/>
  <c r="BB98" s="1"/>
  <c r="BB73" i="6"/>
  <c r="BB71"/>
  <c r="BB100"/>
  <c r="BB98"/>
  <c r="BE23" i="5"/>
  <c r="BD25"/>
  <c r="BB150" i="6"/>
  <c r="BB152" s="1"/>
  <c r="BB81" s="1"/>
  <c r="BA70" i="5"/>
  <c r="BC83" i="6"/>
  <c r="BC104"/>
  <c r="BC175"/>
  <c r="BC127"/>
  <c r="BC151"/>
  <c r="BC147"/>
  <c r="BC171"/>
  <c r="BC123"/>
  <c r="BC126" s="1"/>
  <c r="BC128" s="1"/>
  <c r="BC80" s="1"/>
  <c r="BC145"/>
  <c r="BC169"/>
  <c r="BC121"/>
  <c r="BE84"/>
  <c r="BD86"/>
  <c r="BC36" i="5"/>
  <c r="BC34"/>
  <c r="BC32"/>
  <c r="BB126" i="6"/>
  <c r="BB128" s="1"/>
  <c r="BB80" s="1"/>
  <c r="BA83" i="5"/>
  <c r="BA84" s="1"/>
  <c r="BA33"/>
  <c r="AZ37"/>
  <c r="AZ38" s="1"/>
  <c r="BA174" i="6"/>
  <c r="BA176" s="1"/>
  <c r="BA82" s="1"/>
  <c r="BB170"/>
  <c r="BA76"/>
  <c r="BA78" s="1"/>
  <c r="BB72"/>
  <c r="BC17" i="8" l="1"/>
  <c r="BC24"/>
  <c r="BC19"/>
  <c r="BC16"/>
  <c r="BC18"/>
  <c r="BC20"/>
  <c r="BB27"/>
  <c r="BB26"/>
  <c r="BB25"/>
  <c r="BB28"/>
  <c r="BB29"/>
  <c r="BB35"/>
  <c r="BD15"/>
  <c r="BD14"/>
  <c r="BD12"/>
  <c r="BE10"/>
  <c r="BD11"/>
  <c r="BD38"/>
  <c r="BD13"/>
  <c r="BC150" i="6"/>
  <c r="BC152" s="1"/>
  <c r="BC81" s="1"/>
  <c r="BB55" i="5"/>
  <c r="BB56" s="1"/>
  <c r="BB103" i="6"/>
  <c r="BB105" s="1"/>
  <c r="BB79" s="1"/>
  <c r="BD83"/>
  <c r="BD175"/>
  <c r="BD127"/>
  <c r="BD104"/>
  <c r="BD151"/>
  <c r="BD145"/>
  <c r="BD147"/>
  <c r="BD121"/>
  <c r="BD123"/>
  <c r="BD169"/>
  <c r="BD171"/>
  <c r="BD36" i="5"/>
  <c r="BD32"/>
  <c r="BD34"/>
  <c r="BC82"/>
  <c r="BC54"/>
  <c r="BC68"/>
  <c r="BC96"/>
  <c r="BC50"/>
  <c r="BC64"/>
  <c r="BC52"/>
  <c r="BC78"/>
  <c r="BC66"/>
  <c r="BC80"/>
  <c r="BC92"/>
  <c r="BC94"/>
  <c r="BF84" i="6"/>
  <c r="BE86"/>
  <c r="BC73"/>
  <c r="BC71"/>
  <c r="BC98"/>
  <c r="BC100"/>
  <c r="BF23" i="5"/>
  <c r="BE25"/>
  <c r="BB69"/>
  <c r="BB70" s="1"/>
  <c r="BA37"/>
  <c r="BA38" s="1"/>
  <c r="BB33"/>
  <c r="BB76" i="6"/>
  <c r="BB78" s="1"/>
  <c r="BC72"/>
  <c r="BC170"/>
  <c r="BB174"/>
  <c r="BB176" s="1"/>
  <c r="BB82" s="1"/>
  <c r="BD24" i="8" l="1"/>
  <c r="BD18"/>
  <c r="BD20"/>
  <c r="BD17"/>
  <c r="BD16"/>
  <c r="BD19"/>
  <c r="BC27"/>
  <c r="BC29"/>
  <c r="BC26"/>
  <c r="BC28"/>
  <c r="BC35"/>
  <c r="BC25"/>
  <c r="BE13"/>
  <c r="BE14"/>
  <c r="BE11"/>
  <c r="BF10"/>
  <c r="BE38"/>
  <c r="BE12"/>
  <c r="BE15"/>
  <c r="BC69" i="5"/>
  <c r="BC103" i="6"/>
  <c r="BC105" s="1"/>
  <c r="BC79" s="1"/>
  <c r="BC97" i="5"/>
  <c r="BC98" s="1"/>
  <c r="BC55"/>
  <c r="BC56" s="1"/>
  <c r="BD126" i="6"/>
  <c r="BD128" s="1"/>
  <c r="BD80" s="1"/>
  <c r="BD73"/>
  <c r="BD100"/>
  <c r="BD71"/>
  <c r="BD98"/>
  <c r="BE36" i="5"/>
  <c r="BE32"/>
  <c r="BE34"/>
  <c r="BE175" i="6"/>
  <c r="BE127"/>
  <c r="BE104"/>
  <c r="BE151"/>
  <c r="BE83"/>
  <c r="BE121"/>
  <c r="BE147"/>
  <c r="BE169"/>
  <c r="BE123"/>
  <c r="BE145"/>
  <c r="BE171"/>
  <c r="BC83" i="5"/>
  <c r="BC84" s="1"/>
  <c r="BD82"/>
  <c r="BD54"/>
  <c r="BD68"/>
  <c r="BD96"/>
  <c r="BD50"/>
  <c r="BD64"/>
  <c r="BD78"/>
  <c r="BD52"/>
  <c r="BD80"/>
  <c r="BD66"/>
  <c r="BD69" s="1"/>
  <c r="BD92"/>
  <c r="BD94"/>
  <c r="BF25"/>
  <c r="BG23"/>
  <c r="BG84" i="6"/>
  <c r="BF86"/>
  <c r="BC70" i="5"/>
  <c r="BD150" i="6"/>
  <c r="BD152" s="1"/>
  <c r="BD81" s="1"/>
  <c r="BB37" i="5"/>
  <c r="BB38" s="1"/>
  <c r="BC33"/>
  <c r="BD72" i="6"/>
  <c r="BC76"/>
  <c r="BC78" s="1"/>
  <c r="BC174"/>
  <c r="BC176" s="1"/>
  <c r="BC82" s="1"/>
  <c r="BD170"/>
  <c r="BF13" i="8" l="1"/>
  <c r="BG10"/>
  <c r="BF14"/>
  <c r="BF12"/>
  <c r="BF11"/>
  <c r="BF38"/>
  <c r="BF15"/>
  <c r="BE16"/>
  <c r="BE18"/>
  <c r="BE24"/>
  <c r="BE17"/>
  <c r="BE20"/>
  <c r="BE19"/>
  <c r="BD26"/>
  <c r="BD25"/>
  <c r="BD35"/>
  <c r="BD29"/>
  <c r="BD27"/>
  <c r="BD28"/>
  <c r="BE150" i="6"/>
  <c r="BE152" s="1"/>
  <c r="BE81" s="1"/>
  <c r="BD103"/>
  <c r="BD105" s="1"/>
  <c r="BD79" s="1"/>
  <c r="BD55" i="5"/>
  <c r="BD56" s="1"/>
  <c r="BF151" i="6"/>
  <c r="BF104"/>
  <c r="BF175"/>
  <c r="BF83"/>
  <c r="BF127"/>
  <c r="BF145"/>
  <c r="BF147"/>
  <c r="BF121"/>
  <c r="BF123"/>
  <c r="BF169"/>
  <c r="BF171"/>
  <c r="BD70" i="5"/>
  <c r="BE54"/>
  <c r="BE68"/>
  <c r="BE96"/>
  <c r="BE82"/>
  <c r="BE50"/>
  <c r="BE64"/>
  <c r="BE52"/>
  <c r="BE78"/>
  <c r="BE80"/>
  <c r="BE66"/>
  <c r="BE69" s="1"/>
  <c r="BE70" s="1"/>
  <c r="BE92"/>
  <c r="BE94"/>
  <c r="BH84" i="6"/>
  <c r="BG86"/>
  <c r="BD83" i="5"/>
  <c r="BD84" s="1"/>
  <c r="BE126" i="6"/>
  <c r="BE128" s="1"/>
  <c r="BE80" s="1"/>
  <c r="BE73"/>
  <c r="BE100"/>
  <c r="BE71"/>
  <c r="BE98"/>
  <c r="BF36" i="5"/>
  <c r="BF32"/>
  <c r="BF34"/>
  <c r="BG25"/>
  <c r="BH23"/>
  <c r="BD97"/>
  <c r="BD98" s="1"/>
  <c r="BC37"/>
  <c r="BC38" s="1"/>
  <c r="BD33"/>
  <c r="BE72" i="6"/>
  <c r="BD76"/>
  <c r="BD78" s="1"/>
  <c r="BD174"/>
  <c r="BD176" s="1"/>
  <c r="BD82" s="1"/>
  <c r="BE170"/>
  <c r="BE25" i="8" l="1"/>
  <c r="BE29"/>
  <c r="BE27"/>
  <c r="BE26"/>
  <c r="BE35"/>
  <c r="BE28"/>
  <c r="BF24"/>
  <c r="BF17"/>
  <c r="BF20"/>
  <c r="BF18"/>
  <c r="BF19"/>
  <c r="BF16"/>
  <c r="BG12"/>
  <c r="BG14"/>
  <c r="BG38"/>
  <c r="BG13"/>
  <c r="BG15"/>
  <c r="BH10"/>
  <c r="BG11"/>
  <c r="BE103" i="6"/>
  <c r="BE105" s="1"/>
  <c r="BE79" s="1"/>
  <c r="BF150"/>
  <c r="BF152" s="1"/>
  <c r="BF81" s="1"/>
  <c r="BE83" i="5"/>
  <c r="BE84" s="1"/>
  <c r="BF126" i="6"/>
  <c r="BF128" s="1"/>
  <c r="BF80" s="1"/>
  <c r="BG83"/>
  <c r="BG175"/>
  <c r="BG151"/>
  <c r="BG127"/>
  <c r="BG104"/>
  <c r="BG147"/>
  <c r="BG145"/>
  <c r="BG123"/>
  <c r="BG121"/>
  <c r="BG171"/>
  <c r="BG169"/>
  <c r="BE97" i="5"/>
  <c r="BE98" s="1"/>
  <c r="BF73" i="6"/>
  <c r="BF98"/>
  <c r="BF71"/>
  <c r="BF100"/>
  <c r="BF54" i="5"/>
  <c r="BF68"/>
  <c r="BF82"/>
  <c r="BF96"/>
  <c r="BF50"/>
  <c r="BF64"/>
  <c r="BF78"/>
  <c r="BF52"/>
  <c r="BF66"/>
  <c r="BF80"/>
  <c r="BF92"/>
  <c r="BF94"/>
  <c r="BE55"/>
  <c r="BE56" s="1"/>
  <c r="BI23"/>
  <c r="BH25"/>
  <c r="BI84" i="6"/>
  <c r="BH86"/>
  <c r="BG36" i="5"/>
  <c r="BG34"/>
  <c r="BG32"/>
  <c r="BE33"/>
  <c r="BD37"/>
  <c r="BD38" s="1"/>
  <c r="BE174" i="6"/>
  <c r="BE176" s="1"/>
  <c r="BE82" s="1"/>
  <c r="BF170"/>
  <c r="BE76"/>
  <c r="BE78" s="1"/>
  <c r="BF72"/>
  <c r="BG18" i="8" l="1"/>
  <c r="BG20"/>
  <c r="BG16"/>
  <c r="BG24"/>
  <c r="BG17"/>
  <c r="BG19"/>
  <c r="BF27"/>
  <c r="BF35"/>
  <c r="BF29"/>
  <c r="BF28"/>
  <c r="BF25"/>
  <c r="BF26"/>
  <c r="BH14"/>
  <c r="BH12"/>
  <c r="BH38"/>
  <c r="BH13"/>
  <c r="BH15"/>
  <c r="BI10"/>
  <c r="BH11"/>
  <c r="BF97" i="5"/>
  <c r="BF98" s="1"/>
  <c r="BF103" i="6"/>
  <c r="BF105" s="1"/>
  <c r="BF79" s="1"/>
  <c r="BF55" i="5"/>
  <c r="BF56" s="1"/>
  <c r="BF83"/>
  <c r="BF84" s="1"/>
  <c r="BG126" i="6"/>
  <c r="BG128" s="1"/>
  <c r="BG80" s="1"/>
  <c r="BG82" i="5"/>
  <c r="BG54"/>
  <c r="BG68"/>
  <c r="BG96"/>
  <c r="BG50"/>
  <c r="BG64"/>
  <c r="BG66"/>
  <c r="BG78"/>
  <c r="BG52"/>
  <c r="BG55" s="1"/>
  <c r="BG80"/>
  <c r="BG92"/>
  <c r="BG94"/>
  <c r="BH83" i="6"/>
  <c r="BH175"/>
  <c r="BH151"/>
  <c r="BH104"/>
  <c r="BH127"/>
  <c r="BH147"/>
  <c r="BH121"/>
  <c r="BH123"/>
  <c r="BH126" s="1"/>
  <c r="BH128" s="1"/>
  <c r="BH80" s="1"/>
  <c r="BH169"/>
  <c r="BH171"/>
  <c r="BH145"/>
  <c r="BJ84"/>
  <c r="BI86"/>
  <c r="BG150"/>
  <c r="BG152" s="1"/>
  <c r="BG81" s="1"/>
  <c r="BJ23" i="5"/>
  <c r="BI25"/>
  <c r="BH36"/>
  <c r="BH34"/>
  <c r="BH32"/>
  <c r="BF69"/>
  <c r="BF70" s="1"/>
  <c r="BG73" i="6"/>
  <c r="BG100"/>
  <c r="BG71"/>
  <c r="BG98"/>
  <c r="BF33" i="5"/>
  <c r="BE37"/>
  <c r="BE38" s="1"/>
  <c r="BG170" i="6"/>
  <c r="BF174"/>
  <c r="BF176" s="1"/>
  <c r="BF82" s="1"/>
  <c r="BF76"/>
  <c r="BF78" s="1"/>
  <c r="BG72"/>
  <c r="BG25" i="8" l="1"/>
  <c r="BG28"/>
  <c r="BG27"/>
  <c r="BG26"/>
  <c r="BG29"/>
  <c r="BG35"/>
  <c r="BH16"/>
  <c r="BH17"/>
  <c r="BH20"/>
  <c r="BH19"/>
  <c r="BH18"/>
  <c r="BH24"/>
  <c r="BI38"/>
  <c r="BI13"/>
  <c r="BJ10"/>
  <c r="BI11"/>
  <c r="BI12"/>
  <c r="BI14"/>
  <c r="BI15"/>
  <c r="BG69" i="5"/>
  <c r="BG70" s="1"/>
  <c r="BH150" i="6"/>
  <c r="BH152" s="1"/>
  <c r="BH81" s="1"/>
  <c r="BG97" i="5"/>
  <c r="BG98" s="1"/>
  <c r="BI36"/>
  <c r="BI32"/>
  <c r="BI34"/>
  <c r="BJ25"/>
  <c r="BK23"/>
  <c r="BH73" i="6"/>
  <c r="BH100"/>
  <c r="BH98"/>
  <c r="BH71"/>
  <c r="BH82" i="5"/>
  <c r="BH96"/>
  <c r="BH54"/>
  <c r="BH68"/>
  <c r="BH50"/>
  <c r="BH64"/>
  <c r="BH80"/>
  <c r="BH78"/>
  <c r="BH66"/>
  <c r="BH52"/>
  <c r="BH92"/>
  <c r="BH94"/>
  <c r="BK84" i="6"/>
  <c r="BJ86"/>
  <c r="BG83" i="5"/>
  <c r="BG84" s="1"/>
  <c r="BG103" i="6"/>
  <c r="BG105" s="1"/>
  <c r="BG79" s="1"/>
  <c r="BI127"/>
  <c r="BI175"/>
  <c r="BI151"/>
  <c r="BI104"/>
  <c r="BI83"/>
  <c r="BI145"/>
  <c r="BI123"/>
  <c r="BI171"/>
  <c r="BI169"/>
  <c r="BI147"/>
  <c r="BI150" s="1"/>
  <c r="BI152" s="1"/>
  <c r="BI81" s="1"/>
  <c r="BI121"/>
  <c r="BG56" i="5"/>
  <c r="BG33"/>
  <c r="BF37"/>
  <c r="BF38" s="1"/>
  <c r="BG76" i="6"/>
  <c r="BG78" s="1"/>
  <c r="BH72"/>
  <c r="BG174"/>
  <c r="BG176" s="1"/>
  <c r="BG82" s="1"/>
  <c r="BH170"/>
  <c r="BH26" i="8" l="1"/>
  <c r="BH28"/>
  <c r="BH25"/>
  <c r="BH27"/>
  <c r="BH35"/>
  <c r="BH29"/>
  <c r="BJ38"/>
  <c r="BJ15"/>
  <c r="BK10"/>
  <c r="BJ13"/>
  <c r="BJ12"/>
  <c r="BJ11"/>
  <c r="BJ14"/>
  <c r="BI18"/>
  <c r="BI20"/>
  <c r="BI19"/>
  <c r="BI17"/>
  <c r="BI16"/>
  <c r="BI24"/>
  <c r="BH69" i="5"/>
  <c r="BH70" s="1"/>
  <c r="BH83"/>
  <c r="BH84" s="1"/>
  <c r="BI126" i="6"/>
  <c r="BI128" s="1"/>
  <c r="BI80" s="1"/>
  <c r="BH97" i="5"/>
  <c r="BH98" s="1"/>
  <c r="BK25"/>
  <c r="BL23"/>
  <c r="BJ36"/>
  <c r="BJ34"/>
  <c r="BJ32"/>
  <c r="BL84" i="6"/>
  <c r="BK86"/>
  <c r="BI73"/>
  <c r="BI98"/>
  <c r="BI100"/>
  <c r="BI103" s="1"/>
  <c r="BI105" s="1"/>
  <c r="BI79" s="1"/>
  <c r="BI71"/>
  <c r="BJ175"/>
  <c r="BJ151"/>
  <c r="BJ104"/>
  <c r="BJ83"/>
  <c r="BJ127"/>
  <c r="BJ147"/>
  <c r="BJ171"/>
  <c r="BJ123"/>
  <c r="BJ121"/>
  <c r="BJ145"/>
  <c r="BJ169"/>
  <c r="BH55" i="5"/>
  <c r="BH56" s="1"/>
  <c r="BH103" i="6"/>
  <c r="BH105" s="1"/>
  <c r="BH79" s="1"/>
  <c r="BI82" i="5"/>
  <c r="BI96"/>
  <c r="BI54"/>
  <c r="BI68"/>
  <c r="BI50"/>
  <c r="BI64"/>
  <c r="BI78"/>
  <c r="BI80"/>
  <c r="BI83" s="1"/>
  <c r="BI84" s="1"/>
  <c r="BI66"/>
  <c r="BI52"/>
  <c r="BI92"/>
  <c r="BI94"/>
  <c r="BI97" s="1"/>
  <c r="BH33"/>
  <c r="BG37"/>
  <c r="BG38" s="1"/>
  <c r="BI170" i="6"/>
  <c r="BH174"/>
  <c r="BH176" s="1"/>
  <c r="BH82" s="1"/>
  <c r="BH76"/>
  <c r="BH78" s="1"/>
  <c r="BI72"/>
  <c r="BI26" i="8" l="1"/>
  <c r="BI35"/>
  <c r="BI27"/>
  <c r="BI29"/>
  <c r="BI28"/>
  <c r="BI25"/>
  <c r="BJ18"/>
  <c r="BJ17"/>
  <c r="BJ16"/>
  <c r="BJ20"/>
  <c r="BJ24"/>
  <c r="BJ19"/>
  <c r="BK38"/>
  <c r="BK13"/>
  <c r="BK11"/>
  <c r="BK15"/>
  <c r="BK14"/>
  <c r="BL10"/>
  <c r="BK12"/>
  <c r="BI55" i="5"/>
  <c r="BI56" s="1"/>
  <c r="BK83" i="6"/>
  <c r="BK104"/>
  <c r="BK175"/>
  <c r="BK151"/>
  <c r="BK127"/>
  <c r="BK121"/>
  <c r="BK123"/>
  <c r="BK169"/>
  <c r="BK145"/>
  <c r="BK171"/>
  <c r="BK147"/>
  <c r="BJ54" i="5"/>
  <c r="BJ68"/>
  <c r="BJ82"/>
  <c r="BJ96"/>
  <c r="BJ50"/>
  <c r="BJ64"/>
  <c r="BJ52"/>
  <c r="BJ80"/>
  <c r="BJ78"/>
  <c r="BJ66"/>
  <c r="BJ69" s="1"/>
  <c r="BJ70" s="1"/>
  <c r="BJ92"/>
  <c r="BJ94"/>
  <c r="BI69"/>
  <c r="BI70" s="1"/>
  <c r="BJ150" i="6"/>
  <c r="BJ152" s="1"/>
  <c r="BJ81" s="1"/>
  <c r="BM84"/>
  <c r="BL86"/>
  <c r="BM23" i="5"/>
  <c r="BL25"/>
  <c r="BI98"/>
  <c r="BJ126" i="6"/>
  <c r="BJ128" s="1"/>
  <c r="BJ80" s="1"/>
  <c r="BJ73"/>
  <c r="BJ100"/>
  <c r="BJ98"/>
  <c r="BJ71"/>
  <c r="BK36" i="5"/>
  <c r="BK34"/>
  <c r="BK32"/>
  <c r="BH37"/>
  <c r="BH38" s="1"/>
  <c r="BI33"/>
  <c r="BI76" i="6"/>
  <c r="BI78" s="1"/>
  <c r="BJ72"/>
  <c r="BI174"/>
  <c r="BI176" s="1"/>
  <c r="BI82" s="1"/>
  <c r="BJ170"/>
  <c r="BJ29" i="8" l="1"/>
  <c r="BJ27"/>
  <c r="BJ25"/>
  <c r="BJ35"/>
  <c r="BJ26"/>
  <c r="BJ28"/>
  <c r="BM10"/>
  <c r="BL11"/>
  <c r="BL38"/>
  <c r="BL15"/>
  <c r="BL14"/>
  <c r="BL13"/>
  <c r="BL12"/>
  <c r="BK24"/>
  <c r="BK17"/>
  <c r="BK18"/>
  <c r="BK16"/>
  <c r="BK20"/>
  <c r="BK19"/>
  <c r="BJ97" i="5"/>
  <c r="BJ98" s="1"/>
  <c r="BK150" i="6"/>
  <c r="BK152" s="1"/>
  <c r="BK81" s="1"/>
  <c r="BK126"/>
  <c r="BK128" s="1"/>
  <c r="BK80" s="1"/>
  <c r="BN23" i="5"/>
  <c r="BM25"/>
  <c r="BN84" i="6"/>
  <c r="BM86"/>
  <c r="BK82" i="5"/>
  <c r="BK54"/>
  <c r="BK68"/>
  <c r="BK96"/>
  <c r="BK50"/>
  <c r="BK64"/>
  <c r="BK80"/>
  <c r="BK78"/>
  <c r="BK52"/>
  <c r="BK55" s="1"/>
  <c r="BK66"/>
  <c r="BK69" s="1"/>
  <c r="BK70" s="1"/>
  <c r="BK92"/>
  <c r="BK94"/>
  <c r="BJ83"/>
  <c r="BJ84" s="1"/>
  <c r="BJ55"/>
  <c r="BJ56" s="1"/>
  <c r="BJ103" i="6"/>
  <c r="BJ105" s="1"/>
  <c r="BJ79" s="1"/>
  <c r="BL36" i="5"/>
  <c r="BL32"/>
  <c r="BL34"/>
  <c r="BL83" i="6"/>
  <c r="BL175"/>
  <c r="BL151"/>
  <c r="BL127"/>
  <c r="BL104"/>
  <c r="BL123"/>
  <c r="BL147"/>
  <c r="BL145"/>
  <c r="BL121"/>
  <c r="BL169"/>
  <c r="BL171"/>
  <c r="BK73"/>
  <c r="BK98"/>
  <c r="BK100"/>
  <c r="BK71"/>
  <c r="BI37" i="5"/>
  <c r="BI38" s="1"/>
  <c r="BJ33"/>
  <c r="BJ174" i="6"/>
  <c r="BJ176" s="1"/>
  <c r="BJ82" s="1"/>
  <c r="BK170"/>
  <c r="BJ76"/>
  <c r="BJ78" s="1"/>
  <c r="BK72"/>
  <c r="BK56" i="5" l="1"/>
  <c r="BM38" i="8"/>
  <c r="BM12"/>
  <c r="BM14"/>
  <c r="BM11"/>
  <c r="BM15"/>
  <c r="BN10"/>
  <c r="BM13"/>
  <c r="BK25"/>
  <c r="BK29"/>
  <c r="BK35"/>
  <c r="BK27"/>
  <c r="BK26"/>
  <c r="BK28"/>
  <c r="BL16"/>
  <c r="BL17"/>
  <c r="BL18"/>
  <c r="BL24"/>
  <c r="BL20"/>
  <c r="BL19"/>
  <c r="BL150" i="6"/>
  <c r="BL152" s="1"/>
  <c r="BL81" s="1"/>
  <c r="BK97" i="5"/>
  <c r="BK98" s="1"/>
  <c r="BK103" i="6"/>
  <c r="BK105" s="1"/>
  <c r="BK79" s="1"/>
  <c r="BL126"/>
  <c r="BL128" s="1"/>
  <c r="BL80" s="1"/>
  <c r="BL82" i="5"/>
  <c r="BL54"/>
  <c r="BL68"/>
  <c r="BL96"/>
  <c r="BL50"/>
  <c r="BL64"/>
  <c r="BL80"/>
  <c r="BL52"/>
  <c r="BL66"/>
  <c r="BL78"/>
  <c r="BL92"/>
  <c r="BL94"/>
  <c r="BK83"/>
  <c r="BK84" s="1"/>
  <c r="BO84" i="6"/>
  <c r="BN86"/>
  <c r="BM36" i="5"/>
  <c r="BM32"/>
  <c r="BM34"/>
  <c r="BM127" i="6"/>
  <c r="BM175"/>
  <c r="BM151"/>
  <c r="BM83"/>
  <c r="BM104"/>
  <c r="BM145"/>
  <c r="BM171"/>
  <c r="BM123"/>
  <c r="BM147"/>
  <c r="BM169"/>
  <c r="BM121"/>
  <c r="BL73"/>
  <c r="BL71"/>
  <c r="BL100"/>
  <c r="BL98"/>
  <c r="BN25" i="5"/>
  <c r="BO23"/>
  <c r="BK33"/>
  <c r="BJ37"/>
  <c r="BJ38" s="1"/>
  <c r="BK76" i="6"/>
  <c r="BK78" s="1"/>
  <c r="BL72"/>
  <c r="BK174"/>
  <c r="BK176" s="1"/>
  <c r="BK82" s="1"/>
  <c r="BL170"/>
  <c r="BO10" i="8" l="1"/>
  <c r="BN12"/>
  <c r="BN38"/>
  <c r="BN14"/>
  <c r="BN11"/>
  <c r="BN15"/>
  <c r="BN13"/>
  <c r="BL27"/>
  <c r="BL26"/>
  <c r="BL35"/>
  <c r="BL25"/>
  <c r="BL28"/>
  <c r="BL29"/>
  <c r="BM16"/>
  <c r="BM18"/>
  <c r="BM20"/>
  <c r="BM17"/>
  <c r="BM24"/>
  <c r="BM19"/>
  <c r="BM150" i="6"/>
  <c r="BM152" s="1"/>
  <c r="BM81" s="1"/>
  <c r="BL97" i="5"/>
  <c r="BL98" s="1"/>
  <c r="BL55"/>
  <c r="BO25"/>
  <c r="BP23"/>
  <c r="BN175" i="6"/>
  <c r="BN127"/>
  <c r="BN104"/>
  <c r="BN151"/>
  <c r="BN83"/>
  <c r="BN169"/>
  <c r="BN121"/>
  <c r="BN123"/>
  <c r="BN147"/>
  <c r="BN145"/>
  <c r="BN171"/>
  <c r="BN36" i="5"/>
  <c r="BN34"/>
  <c r="BN32"/>
  <c r="BL103" i="6"/>
  <c r="BL105" s="1"/>
  <c r="BL79" s="1"/>
  <c r="BP84"/>
  <c r="BO86"/>
  <c r="BL69" i="5"/>
  <c r="BL70" s="1"/>
  <c r="BL56"/>
  <c r="BM126" i="6"/>
  <c r="BM128" s="1"/>
  <c r="BM80" s="1"/>
  <c r="BM73"/>
  <c r="BM98"/>
  <c r="BM71"/>
  <c r="BM100"/>
  <c r="BM54" i="5"/>
  <c r="BM68"/>
  <c r="BM96"/>
  <c r="BM82"/>
  <c r="BM50"/>
  <c r="BM64"/>
  <c r="BM52"/>
  <c r="BM66"/>
  <c r="BM80"/>
  <c r="BM78"/>
  <c r="BM92"/>
  <c r="BM94"/>
  <c r="BL83"/>
  <c r="BL84" s="1"/>
  <c r="BL33"/>
  <c r="BK37"/>
  <c r="BK38" s="1"/>
  <c r="BM170" i="6"/>
  <c r="BL174"/>
  <c r="BL176" s="1"/>
  <c r="BL82" s="1"/>
  <c r="BM72"/>
  <c r="BL76"/>
  <c r="BL78" s="1"/>
  <c r="BN19" i="8" l="1"/>
  <c r="BN16"/>
  <c r="BN24"/>
  <c r="BN17"/>
  <c r="BN18"/>
  <c r="BN20"/>
  <c r="BM28"/>
  <c r="BM26"/>
  <c r="BM25"/>
  <c r="BM29"/>
  <c r="BM27"/>
  <c r="BM35"/>
  <c r="BO38"/>
  <c r="BO15"/>
  <c r="BP10"/>
  <c r="BO11"/>
  <c r="BO14"/>
  <c r="BO13"/>
  <c r="BO12"/>
  <c r="BM83" i="5"/>
  <c r="BM84" s="1"/>
  <c r="BM55"/>
  <c r="BM56" s="1"/>
  <c r="BN126" i="6"/>
  <c r="BN128" s="1"/>
  <c r="BN80" s="1"/>
  <c r="BO83"/>
  <c r="BO151"/>
  <c r="BO175"/>
  <c r="BO127"/>
  <c r="BO104"/>
  <c r="BO145"/>
  <c r="BO169"/>
  <c r="BO147"/>
  <c r="BO171"/>
  <c r="BO123"/>
  <c r="BO121"/>
  <c r="BQ84"/>
  <c r="BP86"/>
  <c r="BN54" i="5"/>
  <c r="BN68"/>
  <c r="BN82"/>
  <c r="BN96"/>
  <c r="BN50"/>
  <c r="BN64"/>
  <c r="BN52"/>
  <c r="BN80"/>
  <c r="BN66"/>
  <c r="BN78"/>
  <c r="BN92"/>
  <c r="BN94"/>
  <c r="BN97" s="1"/>
  <c r="BN98" s="1"/>
  <c r="BQ23"/>
  <c r="BP25"/>
  <c r="BM97"/>
  <c r="BM98" s="1"/>
  <c r="BM69"/>
  <c r="BM70" s="1"/>
  <c r="BM103" i="6"/>
  <c r="BM105" s="1"/>
  <c r="BM79" s="1"/>
  <c r="BN150"/>
  <c r="BN152" s="1"/>
  <c r="BN81" s="1"/>
  <c r="BN73"/>
  <c r="BN71"/>
  <c r="BN98"/>
  <c r="BN100"/>
  <c r="BO36" i="5"/>
  <c r="BO34"/>
  <c r="BO32"/>
  <c r="BL37"/>
  <c r="BL38" s="1"/>
  <c r="BM33"/>
  <c r="BM76" i="6"/>
  <c r="BM78" s="1"/>
  <c r="BN72"/>
  <c r="BM174"/>
  <c r="BM176" s="1"/>
  <c r="BM82" s="1"/>
  <c r="BN170"/>
  <c r="BP12" i="8" l="1"/>
  <c r="BP15"/>
  <c r="BQ10"/>
  <c r="BP14"/>
  <c r="BP38"/>
  <c r="BP13"/>
  <c r="BP11"/>
  <c r="BN35"/>
  <c r="BN28"/>
  <c r="BN27"/>
  <c r="BN26"/>
  <c r="BN25"/>
  <c r="BN29"/>
  <c r="BO16"/>
  <c r="BO24"/>
  <c r="BO19"/>
  <c r="BO17"/>
  <c r="BO18"/>
  <c r="BO20"/>
  <c r="BN83" i="5"/>
  <c r="BN84" s="1"/>
  <c r="BO150" i="6"/>
  <c r="BO152" s="1"/>
  <c r="BO81" s="1"/>
  <c r="BN69" i="5"/>
  <c r="BN70" s="1"/>
  <c r="BP36"/>
  <c r="BP32"/>
  <c r="BP34"/>
  <c r="BO82"/>
  <c r="BO54"/>
  <c r="BO68"/>
  <c r="BO96"/>
  <c r="BO50"/>
  <c r="BO64"/>
  <c r="BO80"/>
  <c r="BO78"/>
  <c r="BO52"/>
  <c r="BO55" s="1"/>
  <c r="BO56" s="1"/>
  <c r="BO66"/>
  <c r="BO69" s="1"/>
  <c r="BO70" s="1"/>
  <c r="BO92"/>
  <c r="BO94"/>
  <c r="BR23"/>
  <c r="BQ25"/>
  <c r="BN55"/>
  <c r="BN56" s="1"/>
  <c r="BR84" i="6"/>
  <c r="BQ86"/>
  <c r="BP83"/>
  <c r="BP175"/>
  <c r="BP127"/>
  <c r="BP151"/>
  <c r="BP104"/>
  <c r="BP123"/>
  <c r="BP147"/>
  <c r="BP121"/>
  <c r="BP171"/>
  <c r="BP145"/>
  <c r="BP169"/>
  <c r="BN103"/>
  <c r="BN105" s="1"/>
  <c r="BN79" s="1"/>
  <c r="BO126"/>
  <c r="BO128" s="1"/>
  <c r="BO80" s="1"/>
  <c r="BO73"/>
  <c r="BO98"/>
  <c r="BO100"/>
  <c r="BO71"/>
  <c r="BN33" i="5"/>
  <c r="BM37"/>
  <c r="BM38" s="1"/>
  <c r="BN76" i="6"/>
  <c r="BN78" s="1"/>
  <c r="BO72"/>
  <c r="BO170"/>
  <c r="BN174"/>
  <c r="BN176" s="1"/>
  <c r="BN82" s="1"/>
  <c r="BO35" i="8" l="1"/>
  <c r="BO26"/>
  <c r="BO25"/>
  <c r="BO27"/>
  <c r="BO28"/>
  <c r="BO29"/>
  <c r="BQ14"/>
  <c r="BR10"/>
  <c r="BQ13"/>
  <c r="BQ11"/>
  <c r="BQ38"/>
  <c r="BQ15"/>
  <c r="BQ12"/>
  <c r="BP18"/>
  <c r="BP17"/>
  <c r="BP16"/>
  <c r="BP20"/>
  <c r="BP24"/>
  <c r="BP19"/>
  <c r="BO103" i="6"/>
  <c r="BO105" s="1"/>
  <c r="BO79" s="1"/>
  <c r="BO97" i="5"/>
  <c r="BO98" s="1"/>
  <c r="BP126" i="6"/>
  <c r="BP128" s="1"/>
  <c r="BP80" s="1"/>
  <c r="BP73"/>
  <c r="BP98"/>
  <c r="BP71"/>
  <c r="BP100"/>
  <c r="BS84"/>
  <c r="BR86"/>
  <c r="BO83" i="5"/>
  <c r="BO84" s="1"/>
  <c r="BQ127" i="6"/>
  <c r="BQ175"/>
  <c r="BQ151"/>
  <c r="BQ104"/>
  <c r="BQ83"/>
  <c r="BQ169"/>
  <c r="BQ147"/>
  <c r="BQ123"/>
  <c r="BQ171"/>
  <c r="BQ145"/>
  <c r="BQ121"/>
  <c r="BR25" i="5"/>
  <c r="BS23"/>
  <c r="BP150" i="6"/>
  <c r="BP152" s="1"/>
  <c r="BP81" s="1"/>
  <c r="BQ36" i="5"/>
  <c r="BQ34"/>
  <c r="BQ32"/>
  <c r="BP82"/>
  <c r="BP96"/>
  <c r="BP54"/>
  <c r="BP68"/>
  <c r="BP50"/>
  <c r="BP64"/>
  <c r="BP52"/>
  <c r="BP78"/>
  <c r="BP66"/>
  <c r="BP80"/>
  <c r="BP92"/>
  <c r="BP94"/>
  <c r="BO33"/>
  <c r="BN37"/>
  <c r="BN38" s="1"/>
  <c r="BP170" i="6"/>
  <c r="BO174"/>
  <c r="BO176" s="1"/>
  <c r="BO82" s="1"/>
  <c r="BP72"/>
  <c r="BO76"/>
  <c r="BO78" s="1"/>
  <c r="BS10" i="8" l="1"/>
  <c r="BR13"/>
  <c r="BR14"/>
  <c r="BR12"/>
  <c r="BR38"/>
  <c r="BR15"/>
  <c r="BR11"/>
  <c r="BQ20"/>
  <c r="BQ18"/>
  <c r="BQ17"/>
  <c r="BQ16"/>
  <c r="BQ19"/>
  <c r="BQ24"/>
  <c r="BP26"/>
  <c r="BP25"/>
  <c r="BP29"/>
  <c r="BP28"/>
  <c r="BP35"/>
  <c r="BP27"/>
  <c r="BP103" i="6"/>
  <c r="BP105" s="1"/>
  <c r="BP79" s="1"/>
  <c r="BP69" i="5"/>
  <c r="BP70" s="1"/>
  <c r="BQ126" i="6"/>
  <c r="BQ128" s="1"/>
  <c r="BQ80" s="1"/>
  <c r="BP97" i="5"/>
  <c r="BP98" s="1"/>
  <c r="BS25"/>
  <c r="BT23"/>
  <c r="BQ73" i="6"/>
  <c r="BQ100"/>
  <c r="BQ98"/>
  <c r="BQ71"/>
  <c r="BT84"/>
  <c r="BS86"/>
  <c r="BP55" i="5"/>
  <c r="BP56" s="1"/>
  <c r="BR36"/>
  <c r="BR32"/>
  <c r="BR34"/>
  <c r="BP83"/>
  <c r="BP84" s="1"/>
  <c r="BQ82"/>
  <c r="BQ96"/>
  <c r="BQ54"/>
  <c r="BQ68"/>
  <c r="BQ50"/>
  <c r="BQ64"/>
  <c r="BQ52"/>
  <c r="BQ78"/>
  <c r="BQ80"/>
  <c r="BQ66"/>
  <c r="BQ69" s="1"/>
  <c r="BQ70" s="1"/>
  <c r="BQ92"/>
  <c r="BQ94"/>
  <c r="BQ150" i="6"/>
  <c r="BQ152" s="1"/>
  <c r="BQ81" s="1"/>
  <c r="BR175"/>
  <c r="BR127"/>
  <c r="BR104"/>
  <c r="BR83"/>
  <c r="BR151"/>
  <c r="BR145"/>
  <c r="BR169"/>
  <c r="BR171"/>
  <c r="BR121"/>
  <c r="BR123"/>
  <c r="BR147"/>
  <c r="BP33" i="5"/>
  <c r="BO37"/>
  <c r="BO38" s="1"/>
  <c r="BP76" i="6"/>
  <c r="BP78" s="1"/>
  <c r="BQ72"/>
  <c r="BQ170"/>
  <c r="BP174"/>
  <c r="BP176" s="1"/>
  <c r="BP82" s="1"/>
  <c r="BQ28" i="8" l="1"/>
  <c r="BQ35"/>
  <c r="BQ26"/>
  <c r="BQ25"/>
  <c r="BQ27"/>
  <c r="BQ29"/>
  <c r="BR16"/>
  <c r="BR24"/>
  <c r="BR18"/>
  <c r="BR20"/>
  <c r="BR17"/>
  <c r="BR19"/>
  <c r="BS11"/>
  <c r="BT10"/>
  <c r="BS13"/>
  <c r="BS14"/>
  <c r="BS38"/>
  <c r="BS15"/>
  <c r="BS12"/>
  <c r="BR150" i="6"/>
  <c r="BR152" s="1"/>
  <c r="BR81" s="1"/>
  <c r="BQ83" i="5"/>
  <c r="BQ84" s="1"/>
  <c r="BQ55"/>
  <c r="BQ56" s="1"/>
  <c r="BQ103" i="6"/>
  <c r="BQ105" s="1"/>
  <c r="BQ79" s="1"/>
  <c r="BU84"/>
  <c r="BT86"/>
  <c r="BR73"/>
  <c r="BR98"/>
  <c r="BR71"/>
  <c r="BR100"/>
  <c r="BR54" i="5"/>
  <c r="BR68"/>
  <c r="BR96"/>
  <c r="BR82"/>
  <c r="BR50"/>
  <c r="BR64"/>
  <c r="BR80"/>
  <c r="BR66"/>
  <c r="BR78"/>
  <c r="BR52"/>
  <c r="BR92"/>
  <c r="BR94"/>
  <c r="BU23"/>
  <c r="BT25"/>
  <c r="BQ97"/>
  <c r="BQ98" s="1"/>
  <c r="BS36"/>
  <c r="BS34"/>
  <c r="BS32"/>
  <c r="BR126" i="6"/>
  <c r="BR128" s="1"/>
  <c r="BR80" s="1"/>
  <c r="BS104"/>
  <c r="BS83"/>
  <c r="BS175"/>
  <c r="BS127"/>
  <c r="BS151"/>
  <c r="BS145"/>
  <c r="BS121"/>
  <c r="BS171"/>
  <c r="BS147"/>
  <c r="BS123"/>
  <c r="BS169"/>
  <c r="BQ33" i="5"/>
  <c r="BP37"/>
  <c r="BP38" s="1"/>
  <c r="BQ76" i="6"/>
  <c r="BQ78" s="1"/>
  <c r="BR72"/>
  <c r="BR170"/>
  <c r="BQ174"/>
  <c r="BQ176" s="1"/>
  <c r="BQ82" s="1"/>
  <c r="BS18" i="8" l="1"/>
  <c r="BS19"/>
  <c r="BS17"/>
  <c r="BS20"/>
  <c r="BS24"/>
  <c r="BS16"/>
  <c r="BR35"/>
  <c r="BR25"/>
  <c r="BR27"/>
  <c r="BR28"/>
  <c r="BR26"/>
  <c r="BR29"/>
  <c r="BT13"/>
  <c r="BT11"/>
  <c r="BT14"/>
  <c r="BU10"/>
  <c r="BT15"/>
  <c r="BT38"/>
  <c r="BT12"/>
  <c r="BR83" i="5"/>
  <c r="BR84" s="1"/>
  <c r="BS150" i="6"/>
  <c r="BS152" s="1"/>
  <c r="BS81" s="1"/>
  <c r="BR55" i="5"/>
  <c r="BR56" s="1"/>
  <c r="BS126" i="6"/>
  <c r="BS128" s="1"/>
  <c r="BS80" s="1"/>
  <c r="BS73"/>
  <c r="BS98"/>
  <c r="BS100"/>
  <c r="BS71"/>
  <c r="BV23" i="5"/>
  <c r="BU25"/>
  <c r="BT83" i="6"/>
  <c r="BT127"/>
  <c r="BT175"/>
  <c r="BT151"/>
  <c r="BT104"/>
  <c r="BT145"/>
  <c r="BT169"/>
  <c r="BT121"/>
  <c r="BT123"/>
  <c r="BT171"/>
  <c r="BT147"/>
  <c r="BT36" i="5"/>
  <c r="BT34"/>
  <c r="BT32"/>
  <c r="BS82"/>
  <c r="BS54"/>
  <c r="BS68"/>
  <c r="BS96"/>
  <c r="BS50"/>
  <c r="BS64"/>
  <c r="BS78"/>
  <c r="BS66"/>
  <c r="BS80"/>
  <c r="BS52"/>
  <c r="BS92"/>
  <c r="BS94"/>
  <c r="BR97"/>
  <c r="BR98" s="1"/>
  <c r="BR69"/>
  <c r="BR70" s="1"/>
  <c r="BR103" i="6"/>
  <c r="BR105" s="1"/>
  <c r="BR79" s="1"/>
  <c r="BV84"/>
  <c r="BU86"/>
  <c r="BQ37" i="5"/>
  <c r="BQ38" s="1"/>
  <c r="BR33"/>
  <c r="BS72" i="6"/>
  <c r="BR76"/>
  <c r="BR78" s="1"/>
  <c r="BR174"/>
  <c r="BR176" s="1"/>
  <c r="BR82" s="1"/>
  <c r="BS170"/>
  <c r="BS29" i="8" l="1"/>
  <c r="BS35"/>
  <c r="BS28"/>
  <c r="BS27"/>
  <c r="BS26"/>
  <c r="BS25"/>
  <c r="BV10"/>
  <c r="BU15"/>
  <c r="BU38"/>
  <c r="BU12"/>
  <c r="BU11"/>
  <c r="BU13"/>
  <c r="BU14"/>
  <c r="BT16"/>
  <c r="BT18"/>
  <c r="BT20"/>
  <c r="BT17"/>
  <c r="BT24"/>
  <c r="BT19"/>
  <c r="BS97" i="5"/>
  <c r="BS98" s="1"/>
  <c r="BS83"/>
  <c r="BS84" s="1"/>
  <c r="BT150" i="6"/>
  <c r="BT152" s="1"/>
  <c r="BT81" s="1"/>
  <c r="BS55" i="5"/>
  <c r="BS56" s="1"/>
  <c r="BW84" i="6"/>
  <c r="BV86"/>
  <c r="BV25" i="5"/>
  <c r="BW23"/>
  <c r="BS69"/>
  <c r="BS70" s="1"/>
  <c r="BT82"/>
  <c r="BT54"/>
  <c r="BT68"/>
  <c r="BT96"/>
  <c r="BT50"/>
  <c r="BT64"/>
  <c r="BT52"/>
  <c r="BT78"/>
  <c r="BT80"/>
  <c r="BT66"/>
  <c r="BT69" s="1"/>
  <c r="BT92"/>
  <c r="BT94"/>
  <c r="BU36"/>
  <c r="BU32"/>
  <c r="BU34"/>
  <c r="BU127" i="6"/>
  <c r="BU175"/>
  <c r="BU151"/>
  <c r="BU83"/>
  <c r="BU104"/>
  <c r="BU169"/>
  <c r="BU121"/>
  <c r="BU171"/>
  <c r="BU123"/>
  <c r="BU147"/>
  <c r="BU145"/>
  <c r="BT126"/>
  <c r="BT128" s="1"/>
  <c r="BT80" s="1"/>
  <c r="BT73"/>
  <c r="BT100"/>
  <c r="BT98"/>
  <c r="BT71"/>
  <c r="BS103"/>
  <c r="BS105" s="1"/>
  <c r="BS79" s="1"/>
  <c r="BS33" i="5"/>
  <c r="BR37"/>
  <c r="BR38" s="1"/>
  <c r="BS174" i="6"/>
  <c r="BS176" s="1"/>
  <c r="BS82" s="1"/>
  <c r="BT170"/>
  <c r="BS76"/>
  <c r="BS78" s="1"/>
  <c r="BT72"/>
  <c r="BV38" i="8" l="1"/>
  <c r="BV15"/>
  <c r="BW10"/>
  <c r="BV12"/>
  <c r="BV13"/>
  <c r="BV11"/>
  <c r="BV14"/>
  <c r="BU18"/>
  <c r="BU19"/>
  <c r="BU20"/>
  <c r="BU17"/>
  <c r="BU24"/>
  <c r="BU16"/>
  <c r="BT29"/>
  <c r="BT26"/>
  <c r="BT25"/>
  <c r="BT35"/>
  <c r="BT28"/>
  <c r="BT27"/>
  <c r="BU126" i="6"/>
  <c r="BU128" s="1"/>
  <c r="BU80" s="1"/>
  <c r="BT83" i="5"/>
  <c r="BT84" s="1"/>
  <c r="BT97"/>
  <c r="BT98" s="1"/>
  <c r="BW25"/>
  <c r="BX23"/>
  <c r="BU73" i="6"/>
  <c r="BU98"/>
  <c r="BU71"/>
  <c r="BU100"/>
  <c r="BV36" i="5"/>
  <c r="BV32"/>
  <c r="BV34"/>
  <c r="BT55"/>
  <c r="BT56" s="1"/>
  <c r="BV175" i="6"/>
  <c r="BV104"/>
  <c r="BV127"/>
  <c r="BV151"/>
  <c r="BV83"/>
  <c r="BV123"/>
  <c r="BV145"/>
  <c r="BV121"/>
  <c r="BV169"/>
  <c r="BV147"/>
  <c r="BV171"/>
  <c r="BU54" i="5"/>
  <c r="BU68"/>
  <c r="BU96"/>
  <c r="BU82"/>
  <c r="BU50"/>
  <c r="BU64"/>
  <c r="BU80"/>
  <c r="BU66"/>
  <c r="BU52"/>
  <c r="BU55" s="1"/>
  <c r="BU56" s="1"/>
  <c r="BU78"/>
  <c r="BU92"/>
  <c r="BU94"/>
  <c r="BT103" i="6"/>
  <c r="BT105" s="1"/>
  <c r="BT79" s="1"/>
  <c r="BU150"/>
  <c r="BU152" s="1"/>
  <c r="BU81" s="1"/>
  <c r="BT70" i="5"/>
  <c r="BX84" i="6"/>
  <c r="BW86"/>
  <c r="BT33" i="5"/>
  <c r="BS37"/>
  <c r="BS38" s="1"/>
  <c r="BU72" i="6"/>
  <c r="BT76"/>
  <c r="BT78" s="1"/>
  <c r="BU170"/>
  <c r="BT174"/>
  <c r="BT176" s="1"/>
  <c r="BT82" s="1"/>
  <c r="BV17" i="8" l="1"/>
  <c r="BV16"/>
  <c r="BV24"/>
  <c r="BV19"/>
  <c r="BV20"/>
  <c r="BV18"/>
  <c r="BU27"/>
  <c r="BU29"/>
  <c r="BU35"/>
  <c r="BU25"/>
  <c r="BU26"/>
  <c r="BU28"/>
  <c r="BW12"/>
  <c r="BW14"/>
  <c r="BX10"/>
  <c r="BW11"/>
  <c r="BW15"/>
  <c r="BW38"/>
  <c r="BW13"/>
  <c r="BU97" i="5"/>
  <c r="BU98" s="1"/>
  <c r="BY84" i="6"/>
  <c r="BX86"/>
  <c r="BV54" i="5"/>
  <c r="BV68"/>
  <c r="BV82"/>
  <c r="BV96"/>
  <c r="BV50"/>
  <c r="BV64"/>
  <c r="BV66"/>
  <c r="BV52"/>
  <c r="BV80"/>
  <c r="BV78"/>
  <c r="BV92"/>
  <c r="BV94"/>
  <c r="BV97" s="1"/>
  <c r="BV98" s="1"/>
  <c r="BV73" i="6"/>
  <c r="BV98"/>
  <c r="BV100"/>
  <c r="BV71"/>
  <c r="BU69" i="5"/>
  <c r="BU70" s="1"/>
  <c r="BU103" i="6"/>
  <c r="BU105" s="1"/>
  <c r="BU79" s="1"/>
  <c r="BY23" i="5"/>
  <c r="BX25"/>
  <c r="BW83" i="6"/>
  <c r="BW104"/>
  <c r="BW175"/>
  <c r="BW127"/>
  <c r="BW151"/>
  <c r="BW171"/>
  <c r="BW123"/>
  <c r="BW121"/>
  <c r="BW147"/>
  <c r="BW145"/>
  <c r="BW169"/>
  <c r="BU83" i="5"/>
  <c r="BU84" s="1"/>
  <c r="BV150" i="6"/>
  <c r="BV152" s="1"/>
  <c r="BV81" s="1"/>
  <c r="BV126"/>
  <c r="BV128" s="1"/>
  <c r="BV80" s="1"/>
  <c r="BW36" i="5"/>
  <c r="BW34"/>
  <c r="BW32"/>
  <c r="BU33"/>
  <c r="BT37"/>
  <c r="BT38" s="1"/>
  <c r="BV72" i="6"/>
  <c r="BU76"/>
  <c r="BU78" s="1"/>
  <c r="BV170"/>
  <c r="BU174"/>
  <c r="BU176" s="1"/>
  <c r="BU82" s="1"/>
  <c r="BX12" i="8" l="1"/>
  <c r="BX15"/>
  <c r="BX38"/>
  <c r="BX13"/>
  <c r="BY10"/>
  <c r="BX14"/>
  <c r="BX11"/>
  <c r="BV25"/>
  <c r="BV28"/>
  <c r="BV35"/>
  <c r="BV26"/>
  <c r="BV27"/>
  <c r="BV29"/>
  <c r="BW18"/>
  <c r="BW16"/>
  <c r="BW19"/>
  <c r="BW20"/>
  <c r="BW17"/>
  <c r="BW24"/>
  <c r="BW126" i="6"/>
  <c r="BW128" s="1"/>
  <c r="BW80" s="1"/>
  <c r="BW82" i="5"/>
  <c r="BW54"/>
  <c r="BW68"/>
  <c r="BW96"/>
  <c r="BW50"/>
  <c r="BW64"/>
  <c r="BW66"/>
  <c r="BW52"/>
  <c r="BW80"/>
  <c r="BW78"/>
  <c r="BW92"/>
  <c r="BW94"/>
  <c r="BZ23"/>
  <c r="BY25"/>
  <c r="BV83"/>
  <c r="BV84" s="1"/>
  <c r="BW150" i="6"/>
  <c r="BW152" s="1"/>
  <c r="BW81" s="1"/>
  <c r="BW73"/>
  <c r="BW98"/>
  <c r="BW100"/>
  <c r="BW71"/>
  <c r="BV55" i="5"/>
  <c r="BV56" s="1"/>
  <c r="BX151" i="6"/>
  <c r="BX175"/>
  <c r="BX127"/>
  <c r="BX83"/>
  <c r="BX104"/>
  <c r="BX145"/>
  <c r="BX171"/>
  <c r="BX123"/>
  <c r="BX121"/>
  <c r="BX169"/>
  <c r="BX147"/>
  <c r="BX36" i="5"/>
  <c r="BX32"/>
  <c r="BX34"/>
  <c r="BV103" i="6"/>
  <c r="BV105" s="1"/>
  <c r="BV79" s="1"/>
  <c r="BV69" i="5"/>
  <c r="BV70" s="1"/>
  <c r="BZ84" i="6"/>
  <c r="BY86"/>
  <c r="BU37" i="5"/>
  <c r="BU38" s="1"/>
  <c r="BV33"/>
  <c r="BV174" i="6"/>
  <c r="BV176" s="1"/>
  <c r="BV82" s="1"/>
  <c r="BW170"/>
  <c r="BW72"/>
  <c r="BV76"/>
  <c r="BV78" s="1"/>
  <c r="BY38" i="8" l="1"/>
  <c r="BY15"/>
  <c r="BY14"/>
  <c r="BY11"/>
  <c r="BY12"/>
  <c r="BZ10"/>
  <c r="BY13"/>
  <c r="BW28"/>
  <c r="BW25"/>
  <c r="BW29"/>
  <c r="BW26"/>
  <c r="BW27"/>
  <c r="BW35"/>
  <c r="BX17"/>
  <c r="BX20"/>
  <c r="BX19"/>
  <c r="BX18"/>
  <c r="BX16"/>
  <c r="BX24"/>
  <c r="BX150" i="6"/>
  <c r="BX152" s="1"/>
  <c r="BX81" s="1"/>
  <c r="BW97" i="5"/>
  <c r="BW98" s="1"/>
  <c r="BW55"/>
  <c r="BW56" s="1"/>
  <c r="BW103" i="6"/>
  <c r="BW105" s="1"/>
  <c r="BW79" s="1"/>
  <c r="BW69" i="5"/>
  <c r="BW70" s="1"/>
  <c r="BY175" i="6"/>
  <c r="BY151"/>
  <c r="BY127"/>
  <c r="BY104"/>
  <c r="BY83"/>
  <c r="BY147"/>
  <c r="BY145"/>
  <c r="BY169"/>
  <c r="BY171"/>
  <c r="BY121"/>
  <c r="BY123"/>
  <c r="BX82" i="5"/>
  <c r="BX96"/>
  <c r="BX68"/>
  <c r="BX54"/>
  <c r="BX50"/>
  <c r="BX64"/>
  <c r="BX78"/>
  <c r="BX52"/>
  <c r="BX66"/>
  <c r="BX80"/>
  <c r="BX92"/>
  <c r="BX94"/>
  <c r="BY36"/>
  <c r="BY32"/>
  <c r="BY34"/>
  <c r="CA84" i="6"/>
  <c r="BZ86"/>
  <c r="BX126"/>
  <c r="BX128" s="1"/>
  <c r="BX80" s="1"/>
  <c r="BX73"/>
  <c r="BX98"/>
  <c r="BX71"/>
  <c r="BX100"/>
  <c r="BZ25" i="5"/>
  <c r="CA23"/>
  <c r="BW83"/>
  <c r="BW84" s="1"/>
  <c r="BV37"/>
  <c r="BV38" s="1"/>
  <c r="BW33"/>
  <c r="BX170" i="6"/>
  <c r="BW174"/>
  <c r="BW176" s="1"/>
  <c r="BW82" s="1"/>
  <c r="BW76"/>
  <c r="BW78" s="1"/>
  <c r="BX72"/>
  <c r="BX28" i="8" l="1"/>
  <c r="BX29"/>
  <c r="BX27"/>
  <c r="BX25"/>
  <c r="BX26"/>
  <c r="BX35"/>
  <c r="BZ38"/>
  <c r="BZ11"/>
  <c r="BZ12"/>
  <c r="BZ13"/>
  <c r="CA10"/>
  <c r="BZ14"/>
  <c r="BZ15"/>
  <c r="BY17"/>
  <c r="BY18"/>
  <c r="BY16"/>
  <c r="BY24"/>
  <c r="BY20"/>
  <c r="BY19"/>
  <c r="BX97" i="5"/>
  <c r="BX98" s="1"/>
  <c r="BY126" i="6"/>
  <c r="BY128" s="1"/>
  <c r="BY80" s="1"/>
  <c r="BX103"/>
  <c r="BX105" s="1"/>
  <c r="BX79" s="1"/>
  <c r="BX69" i="5"/>
  <c r="BX70" s="1"/>
  <c r="BZ104" i="6"/>
  <c r="BZ83"/>
  <c r="BZ175"/>
  <c r="BZ127"/>
  <c r="BZ151"/>
  <c r="BZ145"/>
  <c r="BZ123"/>
  <c r="BZ121"/>
  <c r="BZ169"/>
  <c r="BZ171"/>
  <c r="BZ147"/>
  <c r="BY82" i="5"/>
  <c r="BY96"/>
  <c r="BY68"/>
  <c r="BY54"/>
  <c r="BY50"/>
  <c r="BY64"/>
  <c r="BY78"/>
  <c r="BY52"/>
  <c r="BY80"/>
  <c r="BY66"/>
  <c r="BY69" s="1"/>
  <c r="BY92"/>
  <c r="BY94"/>
  <c r="BY150" i="6"/>
  <c r="BY152" s="1"/>
  <c r="BY81" s="1"/>
  <c r="BX55" i="5"/>
  <c r="BX56" s="1"/>
  <c r="CA25"/>
  <c r="CB23"/>
  <c r="BZ36"/>
  <c r="BZ34"/>
  <c r="BZ32"/>
  <c r="CB84" i="6"/>
  <c r="CA86"/>
  <c r="BX83" i="5"/>
  <c r="BX84" s="1"/>
  <c r="BY73" i="6"/>
  <c r="BY98"/>
  <c r="BY71"/>
  <c r="BY100"/>
  <c r="BW37" i="5"/>
  <c r="BW38" s="1"/>
  <c r="BX33"/>
  <c r="BX76" i="6"/>
  <c r="BX78" s="1"/>
  <c r="BY72"/>
  <c r="BX174"/>
  <c r="BX176" s="1"/>
  <c r="BX82" s="1"/>
  <c r="BY170"/>
  <c r="CB10" i="8" l="1"/>
  <c r="CA13"/>
  <c r="CA11"/>
  <c r="CA14"/>
  <c r="CA12"/>
  <c r="CA38"/>
  <c r="CA15"/>
  <c r="BZ18"/>
  <c r="BZ16"/>
  <c r="BZ24"/>
  <c r="BZ17"/>
  <c r="BZ20"/>
  <c r="BZ19"/>
  <c r="BY27"/>
  <c r="BY29"/>
  <c r="BY28"/>
  <c r="BY25"/>
  <c r="BY35"/>
  <c r="BY26"/>
  <c r="BY103" i="6"/>
  <c r="BY105" s="1"/>
  <c r="BY79" s="1"/>
  <c r="BY55" i="5"/>
  <c r="BY56" s="1"/>
  <c r="BZ73" i="6"/>
  <c r="BZ98"/>
  <c r="BZ100"/>
  <c r="BZ71"/>
  <c r="CA83"/>
  <c r="CA151"/>
  <c r="CA104"/>
  <c r="CA175"/>
  <c r="CA127"/>
  <c r="CA147"/>
  <c r="CA145"/>
  <c r="CA169"/>
  <c r="CA171"/>
  <c r="CA121"/>
  <c r="CA123"/>
  <c r="CC23" i="5"/>
  <c r="CB25"/>
  <c r="BY70"/>
  <c r="CC84" i="6"/>
  <c r="CB86"/>
  <c r="CA36" i="5"/>
  <c r="CA32"/>
  <c r="CA34"/>
  <c r="BY83"/>
  <c r="BY84" s="1"/>
  <c r="BZ54"/>
  <c r="BZ68"/>
  <c r="BZ82"/>
  <c r="BZ96"/>
  <c r="BZ50"/>
  <c r="BZ64"/>
  <c r="BZ78"/>
  <c r="BZ52"/>
  <c r="BZ66"/>
  <c r="BZ80"/>
  <c r="BZ92"/>
  <c r="BZ94"/>
  <c r="BY97"/>
  <c r="BY98" s="1"/>
  <c r="BZ150" i="6"/>
  <c r="BZ152" s="1"/>
  <c r="BZ81" s="1"/>
  <c r="BZ126"/>
  <c r="BZ128" s="1"/>
  <c r="BZ80" s="1"/>
  <c r="BY33" i="5"/>
  <c r="BX37"/>
  <c r="BX38" s="1"/>
  <c r="BZ72" i="6"/>
  <c r="BY76"/>
  <c r="BY78" s="1"/>
  <c r="BZ170"/>
  <c r="BY174"/>
  <c r="BY176" s="1"/>
  <c r="BY82" s="1"/>
  <c r="CC10" i="8" l="1"/>
  <c r="CB11"/>
  <c r="CB38"/>
  <c r="CB14"/>
  <c r="CB12"/>
  <c r="CB13"/>
  <c r="CB15"/>
  <c r="BZ29"/>
  <c r="BZ25"/>
  <c r="BZ27"/>
  <c r="BZ26"/>
  <c r="BZ35"/>
  <c r="BZ28"/>
  <c r="CA18"/>
  <c r="CA17"/>
  <c r="CA16"/>
  <c r="CA20"/>
  <c r="CA19"/>
  <c r="CA24"/>
  <c r="BZ97" i="5"/>
  <c r="BZ98" s="1"/>
  <c r="BZ103" i="6"/>
  <c r="BZ105" s="1"/>
  <c r="BZ79" s="1"/>
  <c r="CA150"/>
  <c r="CA152" s="1"/>
  <c r="CA81" s="1"/>
  <c r="BZ69" i="5"/>
  <c r="BZ70" s="1"/>
  <c r="BZ55"/>
  <c r="BZ56" s="1"/>
  <c r="CD23"/>
  <c r="CC25"/>
  <c r="CA126" i="6"/>
  <c r="CA128" s="1"/>
  <c r="CA80" s="1"/>
  <c r="CB36" i="5"/>
  <c r="CB32"/>
  <c r="CB34"/>
  <c r="CD84" i="6"/>
  <c r="CC86"/>
  <c r="CA82" i="5"/>
  <c r="CA54"/>
  <c r="CA68"/>
  <c r="CA96"/>
  <c r="CA50"/>
  <c r="CA64"/>
  <c r="CA78"/>
  <c r="CA52"/>
  <c r="CA66"/>
  <c r="CA80"/>
  <c r="CA92"/>
  <c r="CA94"/>
  <c r="BZ83"/>
  <c r="BZ84" s="1"/>
  <c r="CB151" i="6"/>
  <c r="CB175"/>
  <c r="CB127"/>
  <c r="CB83"/>
  <c r="CB104"/>
  <c r="CB121"/>
  <c r="CB147"/>
  <c r="CB171"/>
  <c r="CB169"/>
  <c r="CB123"/>
  <c r="CB126" s="1"/>
  <c r="CB128" s="1"/>
  <c r="CB80" s="1"/>
  <c r="CB145"/>
  <c r="CA73"/>
  <c r="CA98"/>
  <c r="CA100"/>
  <c r="CA71"/>
  <c r="BY37" i="5"/>
  <c r="BY38" s="1"/>
  <c r="BZ33"/>
  <c r="BZ174" i="6"/>
  <c r="BZ176" s="1"/>
  <c r="BZ82" s="1"/>
  <c r="CA170"/>
  <c r="BZ76"/>
  <c r="BZ78" s="1"/>
  <c r="CA72"/>
  <c r="CA29" i="8" l="1"/>
  <c r="CA28"/>
  <c r="CA27"/>
  <c r="CA26"/>
  <c r="CA35"/>
  <c r="CA25"/>
  <c r="CB20"/>
  <c r="CB17"/>
  <c r="CB18"/>
  <c r="CB19"/>
  <c r="CB24"/>
  <c r="CB16"/>
  <c r="CC38"/>
  <c r="CC13"/>
  <c r="CD10"/>
  <c r="CC14"/>
  <c r="CC12"/>
  <c r="CC15"/>
  <c r="CC11"/>
  <c r="CB150" i="6"/>
  <c r="CB152" s="1"/>
  <c r="CB81" s="1"/>
  <c r="CA97" i="5"/>
  <c r="CA98" s="1"/>
  <c r="CA55"/>
  <c r="CA83"/>
  <c r="CA84" s="1"/>
  <c r="CD25"/>
  <c r="CE23"/>
  <c r="CA103" i="6"/>
  <c r="CA105" s="1"/>
  <c r="CA79" s="1"/>
  <c r="CB73"/>
  <c r="CB98"/>
  <c r="CB100"/>
  <c r="CB71"/>
  <c r="CA69" i="5"/>
  <c r="CA70" s="1"/>
  <c r="CC175" i="6"/>
  <c r="CC151"/>
  <c r="CC104"/>
  <c r="CC83"/>
  <c r="CC127"/>
  <c r="CC145"/>
  <c r="CC169"/>
  <c r="CC121"/>
  <c r="CC123"/>
  <c r="CC147"/>
  <c r="CC150" s="1"/>
  <c r="CC152" s="1"/>
  <c r="CC81" s="1"/>
  <c r="CC171"/>
  <c r="CB82" i="5"/>
  <c r="CB54"/>
  <c r="CB68"/>
  <c r="CB96"/>
  <c r="CB50"/>
  <c r="CB64"/>
  <c r="CB78"/>
  <c r="CB66"/>
  <c r="CB52"/>
  <c r="CB55" s="1"/>
  <c r="CB80"/>
  <c r="CB92"/>
  <c r="CB94"/>
  <c r="CA56"/>
  <c r="CE84" i="6"/>
  <c r="CD86"/>
  <c r="CC36" i="5"/>
  <c r="CC32"/>
  <c r="CC34"/>
  <c r="CA33"/>
  <c r="BZ37"/>
  <c r="BZ38" s="1"/>
  <c r="CA76" i="6"/>
  <c r="CA78" s="1"/>
  <c r="CB72"/>
  <c r="CB170"/>
  <c r="CA174"/>
  <c r="CA176" s="1"/>
  <c r="CA82" s="1"/>
  <c r="CC18" i="8" l="1"/>
  <c r="CC20"/>
  <c r="CC17"/>
  <c r="CC19"/>
  <c r="CC24"/>
  <c r="CC16"/>
  <c r="CD15"/>
  <c r="CE10"/>
  <c r="CD14"/>
  <c r="CD12"/>
  <c r="CD13"/>
  <c r="CD38"/>
  <c r="CD11"/>
  <c r="CB35"/>
  <c r="CB29"/>
  <c r="CB25"/>
  <c r="CB26"/>
  <c r="CB27"/>
  <c r="CB28"/>
  <c r="CB97" i="5"/>
  <c r="CB98" s="1"/>
  <c r="CB83"/>
  <c r="CB84" s="1"/>
  <c r="CC126" i="6"/>
  <c r="CC128" s="1"/>
  <c r="CC80" s="1"/>
  <c r="CD36" i="5"/>
  <c r="CD34"/>
  <c r="CD32"/>
  <c r="CB56"/>
  <c r="CC73" i="6"/>
  <c r="CC100"/>
  <c r="CC98"/>
  <c r="CC71"/>
  <c r="CB69" i="5"/>
  <c r="CB70" s="1"/>
  <c r="CF84" i="6"/>
  <c r="CE86"/>
  <c r="CC54" i="5"/>
  <c r="CC68"/>
  <c r="CC96"/>
  <c r="CC82"/>
  <c r="CC50"/>
  <c r="CC64"/>
  <c r="CC80"/>
  <c r="CC78"/>
  <c r="CC66"/>
  <c r="CC52"/>
  <c r="CC92"/>
  <c r="CC94"/>
  <c r="CD83" i="6"/>
  <c r="CD127"/>
  <c r="CD104"/>
  <c r="CD175"/>
  <c r="CD151"/>
  <c r="CD147"/>
  <c r="CD121"/>
  <c r="CD171"/>
  <c r="CD123"/>
  <c r="CD126" s="1"/>
  <c r="CD128" s="1"/>
  <c r="CD80" s="1"/>
  <c r="CD169"/>
  <c r="CD145"/>
  <c r="CB103"/>
  <c r="CB105" s="1"/>
  <c r="CB79" s="1"/>
  <c r="CE25" i="5"/>
  <c r="CF23"/>
  <c r="CA37"/>
  <c r="CA38" s="1"/>
  <c r="CB33"/>
  <c r="CC170" i="6"/>
  <c r="CB174"/>
  <c r="CB176" s="1"/>
  <c r="CB82" s="1"/>
  <c r="CC72"/>
  <c r="CB76"/>
  <c r="CB78" s="1"/>
  <c r="CD18" i="8" l="1"/>
  <c r="CD24"/>
  <c r="CD19"/>
  <c r="CD16"/>
  <c r="CD17"/>
  <c r="CD20"/>
  <c r="CE11"/>
  <c r="CE12"/>
  <c r="CE15"/>
  <c r="CE14"/>
  <c r="CF10"/>
  <c r="CE13"/>
  <c r="CE38"/>
  <c r="CC27"/>
  <c r="CC25"/>
  <c r="CC29"/>
  <c r="CC26"/>
  <c r="CC28"/>
  <c r="CC35"/>
  <c r="CC103" i="6"/>
  <c r="CC105" s="1"/>
  <c r="CC79" s="1"/>
  <c r="CC83" i="5"/>
  <c r="CC84" s="1"/>
  <c r="CC69"/>
  <c r="CC70" s="1"/>
  <c r="CC97"/>
  <c r="CC98" s="1"/>
  <c r="CE83" i="6"/>
  <c r="CE175"/>
  <c r="CE151"/>
  <c r="CE104"/>
  <c r="CE127"/>
  <c r="CE147"/>
  <c r="CE145"/>
  <c r="CE121"/>
  <c r="CE169"/>
  <c r="CE171"/>
  <c r="CE123"/>
  <c r="CD54" i="5"/>
  <c r="CD68"/>
  <c r="CD82"/>
  <c r="CD96"/>
  <c r="CD50"/>
  <c r="CD64"/>
  <c r="CD78"/>
  <c r="CD52"/>
  <c r="CD66"/>
  <c r="CD80"/>
  <c r="CD92"/>
  <c r="CD94"/>
  <c r="CD97" s="1"/>
  <c r="CD98" s="1"/>
  <c r="CE36"/>
  <c r="CE34"/>
  <c r="CE32"/>
  <c r="CD73" i="6"/>
  <c r="CD98"/>
  <c r="CD71"/>
  <c r="CD100"/>
  <c r="CG84"/>
  <c r="CF86"/>
  <c r="CG23" i="5"/>
  <c r="CF25"/>
  <c r="CD150" i="6"/>
  <c r="CD152" s="1"/>
  <c r="CD81" s="1"/>
  <c r="CC55" i="5"/>
  <c r="CC56" s="1"/>
  <c r="CB37"/>
  <c r="CB38" s="1"/>
  <c r="CC33"/>
  <c r="CC76" i="6"/>
  <c r="CC78" s="1"/>
  <c r="CD72"/>
  <c r="CD170"/>
  <c r="CC174"/>
  <c r="CC176" s="1"/>
  <c r="CC82" s="1"/>
  <c r="CE19" i="8" l="1"/>
  <c r="CE18"/>
  <c r="CE20"/>
  <c r="CE17"/>
  <c r="CE16"/>
  <c r="CE24"/>
  <c r="CF12"/>
  <c r="CF14"/>
  <c r="CF11"/>
  <c r="CF38"/>
  <c r="CF15"/>
  <c r="CG10"/>
  <c r="CF13"/>
  <c r="CD35"/>
  <c r="CD29"/>
  <c r="CD27"/>
  <c r="CD26"/>
  <c r="CD28"/>
  <c r="CD25"/>
  <c r="CD55" i="5"/>
  <c r="CD56" s="1"/>
  <c r="CD103" i="6"/>
  <c r="CD105" s="1"/>
  <c r="CD79" s="1"/>
  <c r="CH84"/>
  <c r="CG86"/>
  <c r="CE73"/>
  <c r="CE98"/>
  <c r="CE71"/>
  <c r="CE100"/>
  <c r="CF36" i="5"/>
  <c r="CF32"/>
  <c r="CF34"/>
  <c r="CD83"/>
  <c r="CD84" s="1"/>
  <c r="CE126" i="6"/>
  <c r="CE128" s="1"/>
  <c r="CE80" s="1"/>
  <c r="CH23" i="5"/>
  <c r="CG25"/>
  <c r="CF127" i="6"/>
  <c r="CF175"/>
  <c r="CF151"/>
  <c r="CF83"/>
  <c r="CF104"/>
  <c r="CF123"/>
  <c r="CF121"/>
  <c r="CF169"/>
  <c r="CF171"/>
  <c r="CF145"/>
  <c r="CF147"/>
  <c r="CE82" i="5"/>
  <c r="CE54"/>
  <c r="CE68"/>
  <c r="CE96"/>
  <c r="CE50"/>
  <c r="CE64"/>
  <c r="CE78"/>
  <c r="CE52"/>
  <c r="CE66"/>
  <c r="CE80"/>
  <c r="CE92"/>
  <c r="CE94"/>
  <c r="CD69"/>
  <c r="CD70" s="1"/>
  <c r="CE150" i="6"/>
  <c r="CE152" s="1"/>
  <c r="CE81" s="1"/>
  <c r="CC37" i="5"/>
  <c r="CC38" s="1"/>
  <c r="CD33"/>
  <c r="CD76" i="6"/>
  <c r="CD78" s="1"/>
  <c r="CE72"/>
  <c r="CE170"/>
  <c r="CD174"/>
  <c r="CD176" s="1"/>
  <c r="CD82" s="1"/>
  <c r="CG14" i="8" l="1"/>
  <c r="CG15"/>
  <c r="CG12"/>
  <c r="CG11"/>
  <c r="CH10"/>
  <c r="CG13"/>
  <c r="CG38"/>
  <c r="CF16"/>
  <c r="CF18"/>
  <c r="CF20"/>
  <c r="CF24"/>
  <c r="CF17"/>
  <c r="CF19"/>
  <c r="CE26"/>
  <c r="CE28"/>
  <c r="CE35"/>
  <c r="CE25"/>
  <c r="CE29"/>
  <c r="CE27"/>
  <c r="CF126" i="6"/>
  <c r="CF128" s="1"/>
  <c r="CF80" s="1"/>
  <c r="CE103"/>
  <c r="CE105" s="1"/>
  <c r="CE79" s="1"/>
  <c r="CE55" i="5"/>
  <c r="CE56" s="1"/>
  <c r="CE83"/>
  <c r="CE84" s="1"/>
  <c r="CI84" i="6"/>
  <c r="CH86"/>
  <c r="CG175"/>
  <c r="CG151"/>
  <c r="CG127"/>
  <c r="CG104"/>
  <c r="CG83"/>
  <c r="CG147"/>
  <c r="CG123"/>
  <c r="CG121"/>
  <c r="CG169"/>
  <c r="CG171"/>
  <c r="CG145"/>
  <c r="CE69" i="5"/>
  <c r="CE70" s="1"/>
  <c r="CF73" i="6"/>
  <c r="CF98"/>
  <c r="CF100"/>
  <c r="CF103" s="1"/>
  <c r="CF105" s="1"/>
  <c r="CF79" s="1"/>
  <c r="CF71"/>
  <c r="CG36" i="5"/>
  <c r="CG34"/>
  <c r="CG32"/>
  <c r="CE97"/>
  <c r="CE98" s="1"/>
  <c r="CF150" i="6"/>
  <c r="CF152" s="1"/>
  <c r="CF81" s="1"/>
  <c r="CH25" i="5"/>
  <c r="CI23"/>
  <c r="CF82"/>
  <c r="CF96"/>
  <c r="CF54"/>
  <c r="CF68"/>
  <c r="CF50"/>
  <c r="CF64"/>
  <c r="CF78"/>
  <c r="CF52"/>
  <c r="CF80"/>
  <c r="CF66"/>
  <c r="CF69" s="1"/>
  <c r="CF92"/>
  <c r="CF94"/>
  <c r="CE33"/>
  <c r="CD37"/>
  <c r="CD38" s="1"/>
  <c r="CE174" i="6"/>
  <c r="CE176" s="1"/>
  <c r="CE82" s="1"/>
  <c r="CF170"/>
  <c r="CE76"/>
  <c r="CE78" s="1"/>
  <c r="CF72"/>
  <c r="CI10" i="8" l="1"/>
  <c r="CH13"/>
  <c r="CH38"/>
  <c r="CH11"/>
  <c r="CH12"/>
  <c r="CH14"/>
  <c r="CH15"/>
  <c r="CF25"/>
  <c r="CF27"/>
  <c r="CF29"/>
  <c r="CF26"/>
  <c r="CF35"/>
  <c r="CF28"/>
  <c r="CG19"/>
  <c r="CG24"/>
  <c r="CG17"/>
  <c r="CG18"/>
  <c r="CG16"/>
  <c r="CG20"/>
  <c r="CF83" i="5"/>
  <c r="CF84" s="1"/>
  <c r="CG126" i="6"/>
  <c r="CG128" s="1"/>
  <c r="CG80" s="1"/>
  <c r="CF97" i="5"/>
  <c r="CF98" s="1"/>
  <c r="CH36"/>
  <c r="CH32"/>
  <c r="CH34"/>
  <c r="CG150" i="6"/>
  <c r="CG152" s="1"/>
  <c r="CG81" s="1"/>
  <c r="CH104"/>
  <c r="CH83"/>
  <c r="CH175"/>
  <c r="CH151"/>
  <c r="CH127"/>
  <c r="CH147"/>
  <c r="CH121"/>
  <c r="CH123"/>
  <c r="CH145"/>
  <c r="CH171"/>
  <c r="CH169"/>
  <c r="CG82" i="5"/>
  <c r="CG96"/>
  <c r="CG54"/>
  <c r="CG68"/>
  <c r="CG50"/>
  <c r="CG64"/>
  <c r="CG78"/>
  <c r="CG80"/>
  <c r="CG52"/>
  <c r="CG55" s="1"/>
  <c r="CG66"/>
  <c r="CG69" s="1"/>
  <c r="CG70" s="1"/>
  <c r="CG92"/>
  <c r="CG94"/>
  <c r="CG73" i="6"/>
  <c r="CG100"/>
  <c r="CG71"/>
  <c r="CG98"/>
  <c r="CI86"/>
  <c r="CJ84"/>
  <c r="CI25" i="5"/>
  <c r="CJ23"/>
  <c r="CF55"/>
  <c r="CF56" s="1"/>
  <c r="CF70"/>
  <c r="CF33"/>
  <c r="CE37"/>
  <c r="CE38" s="1"/>
  <c r="CF76" i="6"/>
  <c r="CF78" s="1"/>
  <c r="CG72"/>
  <c r="CG170"/>
  <c r="CF174"/>
  <c r="CF176" s="1"/>
  <c r="CF82" s="1"/>
  <c r="CG25" i="8" l="1"/>
  <c r="CG26"/>
  <c r="CG29"/>
  <c r="CG35"/>
  <c r="CG27"/>
  <c r="CG28"/>
  <c r="CH19"/>
  <c r="CH24"/>
  <c r="CH16"/>
  <c r="CH18"/>
  <c r="CH20"/>
  <c r="CH17"/>
  <c r="CI11"/>
  <c r="CI12"/>
  <c r="CJ10"/>
  <c r="CI13"/>
  <c r="CI14"/>
  <c r="CI38"/>
  <c r="CI15"/>
  <c r="CG103" i="6"/>
  <c r="CG105" s="1"/>
  <c r="CG79" s="1"/>
  <c r="CH150"/>
  <c r="CH152" s="1"/>
  <c r="CH81" s="1"/>
  <c r="CH126"/>
  <c r="CH128" s="1"/>
  <c r="CH80" s="1"/>
  <c r="CI36" i="5"/>
  <c r="CI34"/>
  <c r="CI32"/>
  <c r="CI83" i="6"/>
  <c r="CI151"/>
  <c r="CI104"/>
  <c r="CI175"/>
  <c r="CI127"/>
  <c r="CI147"/>
  <c r="CI169"/>
  <c r="CI171"/>
  <c r="CI123"/>
  <c r="CI145"/>
  <c r="CI121"/>
  <c r="CG56" i="5"/>
  <c r="CH73" i="6"/>
  <c r="CH98"/>
  <c r="CH100"/>
  <c r="CH71"/>
  <c r="CK84"/>
  <c r="CJ86"/>
  <c r="CK23" i="5"/>
  <c r="CJ25"/>
  <c r="CG97"/>
  <c r="CG98" s="1"/>
  <c r="CG83"/>
  <c r="CG84" s="1"/>
  <c r="CH54"/>
  <c r="CH68"/>
  <c r="CH96"/>
  <c r="CH82"/>
  <c r="CH50"/>
  <c r="CH64"/>
  <c r="CH52"/>
  <c r="CH80"/>
  <c r="CH78"/>
  <c r="CH66"/>
  <c r="CH69" s="1"/>
  <c r="CH70" s="1"/>
  <c r="CH92"/>
  <c r="CH94"/>
  <c r="CG33"/>
  <c r="CF37"/>
  <c r="CF38" s="1"/>
  <c r="CH72" i="6"/>
  <c r="CG76"/>
  <c r="CG78" s="1"/>
  <c r="CG174"/>
  <c r="CG176" s="1"/>
  <c r="CG82" s="1"/>
  <c r="CH170"/>
  <c r="CH29" i="8" l="1"/>
  <c r="CH28"/>
  <c r="CH35"/>
  <c r="CH25"/>
  <c r="CH27"/>
  <c r="CH26"/>
  <c r="CJ12"/>
  <c r="CJ13"/>
  <c r="CJ14"/>
  <c r="CK10"/>
  <c r="CJ11"/>
  <c r="CJ15"/>
  <c r="CJ38"/>
  <c r="CI17"/>
  <c r="CI20"/>
  <c r="CI16"/>
  <c r="CI19"/>
  <c r="CI24"/>
  <c r="CI18"/>
  <c r="CH97" i="5"/>
  <c r="CH98" s="1"/>
  <c r="CH83"/>
  <c r="CH84" s="1"/>
  <c r="CI126" i="6"/>
  <c r="CI128" s="1"/>
  <c r="CI80" s="1"/>
  <c r="CI73"/>
  <c r="CI98"/>
  <c r="CI100"/>
  <c r="CI71"/>
  <c r="CH55" i="5"/>
  <c r="CH56" s="1"/>
  <c r="CJ36"/>
  <c r="CJ32"/>
  <c r="CJ34"/>
  <c r="CH103" i="6"/>
  <c r="CH105" s="1"/>
  <c r="CH79" s="1"/>
  <c r="CL84"/>
  <c r="CK86"/>
  <c r="CL23" i="5"/>
  <c r="CK25"/>
  <c r="CJ175" i="6"/>
  <c r="CJ127"/>
  <c r="CJ151"/>
  <c r="CJ83"/>
  <c r="CJ104"/>
  <c r="CJ145"/>
  <c r="CJ147"/>
  <c r="CJ121"/>
  <c r="CJ169"/>
  <c r="CJ171"/>
  <c r="CJ123"/>
  <c r="CI150"/>
  <c r="CI152" s="1"/>
  <c r="CI81" s="1"/>
  <c r="CI82" i="5"/>
  <c r="CI54"/>
  <c r="CI68"/>
  <c r="CI96"/>
  <c r="CI50"/>
  <c r="CI64"/>
  <c r="CI78"/>
  <c r="CI66"/>
  <c r="CI69" s="1"/>
  <c r="CI52"/>
  <c r="CI55" s="1"/>
  <c r="CI56" s="1"/>
  <c r="CI80"/>
  <c r="CI92"/>
  <c r="CI94"/>
  <c r="CI97" s="1"/>
  <c r="CI98" s="1"/>
  <c r="CH33"/>
  <c r="CG37"/>
  <c r="CG38" s="1"/>
  <c r="CH174" i="6"/>
  <c r="CH176" s="1"/>
  <c r="CH82" s="1"/>
  <c r="CI170"/>
  <c r="CH76"/>
  <c r="CH78" s="1"/>
  <c r="CI72"/>
  <c r="CJ18" i="8" l="1"/>
  <c r="CJ19"/>
  <c r="CJ24"/>
  <c r="CJ17"/>
  <c r="CJ16"/>
  <c r="CJ20"/>
  <c r="CI70" i="5"/>
  <c r="CI27" i="8"/>
  <c r="CI29"/>
  <c r="CI26"/>
  <c r="CI25"/>
  <c r="CI35"/>
  <c r="CI28"/>
  <c r="CK13"/>
  <c r="CK11"/>
  <c r="CK15"/>
  <c r="CK38"/>
  <c r="CK12"/>
  <c r="CL10"/>
  <c r="CK14"/>
  <c r="CJ150" i="6"/>
  <c r="CJ152" s="1"/>
  <c r="CJ81" s="1"/>
  <c r="CI103"/>
  <c r="CI105" s="1"/>
  <c r="CI79" s="1"/>
  <c r="CJ126"/>
  <c r="CJ128" s="1"/>
  <c r="CJ80" s="1"/>
  <c r="CL25" i="5"/>
  <c r="CM23"/>
  <c r="CK36"/>
  <c r="CK32"/>
  <c r="CK34"/>
  <c r="CI83"/>
  <c r="CI84" s="1"/>
  <c r="CK175" i="6"/>
  <c r="CK151"/>
  <c r="CK104"/>
  <c r="CK127"/>
  <c r="CK83"/>
  <c r="CK147"/>
  <c r="CK171"/>
  <c r="CK123"/>
  <c r="CK126" s="1"/>
  <c r="CK128" s="1"/>
  <c r="CK80" s="1"/>
  <c r="CK169"/>
  <c r="CK121"/>
  <c r="CK145"/>
  <c r="CJ82" i="5"/>
  <c r="CJ54"/>
  <c r="CJ68"/>
  <c r="CJ96"/>
  <c r="CJ50"/>
  <c r="CJ64"/>
  <c r="CJ66"/>
  <c r="CJ80"/>
  <c r="CJ78"/>
  <c r="CJ52"/>
  <c r="CJ55" s="1"/>
  <c r="CJ56" s="1"/>
  <c r="CJ92"/>
  <c r="CJ94"/>
  <c r="CJ73" i="6"/>
  <c r="CJ100"/>
  <c r="CJ98"/>
  <c r="CJ71"/>
  <c r="CL86"/>
  <c r="CM84"/>
  <c r="CI33" i="5"/>
  <c r="CH37"/>
  <c r="CH38" s="1"/>
  <c r="CI76" i="6"/>
  <c r="CI78" s="1"/>
  <c r="CJ72"/>
  <c r="CJ170"/>
  <c r="CI174"/>
  <c r="CI176" s="1"/>
  <c r="CI82" s="1"/>
  <c r="CK17" i="8" l="1"/>
  <c r="CK19"/>
  <c r="CK16"/>
  <c r="CK20"/>
  <c r="CK18"/>
  <c r="CK24"/>
  <c r="CL11"/>
  <c r="CL12"/>
  <c r="CM10"/>
  <c r="CL13"/>
  <c r="CL15"/>
  <c r="CL38"/>
  <c r="CL14"/>
  <c r="CJ28"/>
  <c r="CJ26"/>
  <c r="CJ29"/>
  <c r="CJ35"/>
  <c r="CJ25"/>
  <c r="CJ27"/>
  <c r="CJ69" i="5"/>
  <c r="CJ70" s="1"/>
  <c r="CJ103" i="6"/>
  <c r="CJ105" s="1"/>
  <c r="CJ79" s="1"/>
  <c r="CJ83" i="5"/>
  <c r="CJ84" s="1"/>
  <c r="CJ97"/>
  <c r="CJ98" s="1"/>
  <c r="CK150" i="6"/>
  <c r="CK152" s="1"/>
  <c r="CK81" s="1"/>
  <c r="CK73"/>
  <c r="CK100"/>
  <c r="CK98"/>
  <c r="CK71"/>
  <c r="CL83"/>
  <c r="CL151"/>
  <c r="CL175"/>
  <c r="CL127"/>
  <c r="CL104"/>
  <c r="CL145"/>
  <c r="CL169"/>
  <c r="CL147"/>
  <c r="CL171"/>
  <c r="CL123"/>
  <c r="CL121"/>
  <c r="CM25" i="5"/>
  <c r="CN23"/>
  <c r="CN84" i="6"/>
  <c r="CM86"/>
  <c r="CL36" i="5"/>
  <c r="CL32"/>
  <c r="CL34"/>
  <c r="CK54"/>
  <c r="CK68"/>
  <c r="CK96"/>
  <c r="CK82"/>
  <c r="CK50"/>
  <c r="CK64"/>
  <c r="CK66"/>
  <c r="CK78"/>
  <c r="CK80"/>
  <c r="CK52"/>
  <c r="CK92"/>
  <c r="CK94"/>
  <c r="CI37"/>
  <c r="CI38" s="1"/>
  <c r="CJ33"/>
  <c r="CJ76" i="6"/>
  <c r="CJ78" s="1"/>
  <c r="CK72"/>
  <c r="CK170"/>
  <c r="CJ174"/>
  <c r="CJ176" s="1"/>
  <c r="CJ82" s="1"/>
  <c r="CL24" i="8" l="1"/>
  <c r="CL20"/>
  <c r="CL16"/>
  <c r="CL17"/>
  <c r="CL18"/>
  <c r="CL19"/>
  <c r="CK27"/>
  <c r="CK29"/>
  <c r="CK26"/>
  <c r="CK35"/>
  <c r="CK28"/>
  <c r="CK25"/>
  <c r="CM11"/>
  <c r="CM14"/>
  <c r="CM15"/>
  <c r="CN10"/>
  <c r="CM13"/>
  <c r="CM38"/>
  <c r="CM12"/>
  <c r="CK69" i="5"/>
  <c r="CK70" s="1"/>
  <c r="CL150" i="6"/>
  <c r="CL152" s="1"/>
  <c r="CL81" s="1"/>
  <c r="CK55" i="5"/>
  <c r="CK56" s="1"/>
  <c r="CK83"/>
  <c r="CK84" s="1"/>
  <c r="CL73" i="6"/>
  <c r="CL71"/>
  <c r="CL100"/>
  <c r="CL98"/>
  <c r="CM83"/>
  <c r="CM175"/>
  <c r="CM151"/>
  <c r="CM104"/>
  <c r="CM127"/>
  <c r="CM145"/>
  <c r="CM123"/>
  <c r="CM171"/>
  <c r="CM147"/>
  <c r="CM169"/>
  <c r="CM121"/>
  <c r="CO23" i="5"/>
  <c r="CN25"/>
  <c r="CM36"/>
  <c r="CM32"/>
  <c r="CM34"/>
  <c r="CK97"/>
  <c r="CK98" s="1"/>
  <c r="CL54"/>
  <c r="CL68"/>
  <c r="CL82"/>
  <c r="CL96"/>
  <c r="CL50"/>
  <c r="CL64"/>
  <c r="CL78"/>
  <c r="CL66"/>
  <c r="CL80"/>
  <c r="CL52"/>
  <c r="CL92"/>
  <c r="CL94"/>
  <c r="CO84" i="6"/>
  <c r="CN86"/>
  <c r="CL126"/>
  <c r="CL128" s="1"/>
  <c r="CL80" s="1"/>
  <c r="CK103"/>
  <c r="CK105" s="1"/>
  <c r="CK79" s="1"/>
  <c r="CK33" i="5"/>
  <c r="CJ37"/>
  <c r="CJ38" s="1"/>
  <c r="CL170" i="6"/>
  <c r="CK174"/>
  <c r="CK176" s="1"/>
  <c r="CK82" s="1"/>
  <c r="CL72"/>
  <c r="CK76"/>
  <c r="CK78" s="1"/>
  <c r="CL28" i="8" l="1"/>
  <c r="CL29"/>
  <c r="CL27"/>
  <c r="CL35"/>
  <c r="CL25"/>
  <c r="CL26"/>
  <c r="CN14"/>
  <c r="CN12"/>
  <c r="CO10"/>
  <c r="CN15"/>
  <c r="CN13"/>
  <c r="CN38"/>
  <c r="CN11"/>
  <c r="CM20"/>
  <c r="CM24"/>
  <c r="CM16"/>
  <c r="CM18"/>
  <c r="CM17"/>
  <c r="CM19"/>
  <c r="CL83" i="5"/>
  <c r="CL84" s="1"/>
  <c r="CL103" i="6"/>
  <c r="CL105" s="1"/>
  <c r="CL79" s="1"/>
  <c r="CL97" i="5"/>
  <c r="CL98" s="1"/>
  <c r="CL69"/>
  <c r="CL70" s="1"/>
  <c r="CM150" i="6"/>
  <c r="CM152" s="1"/>
  <c r="CM81" s="1"/>
  <c r="CP84"/>
  <c r="CO86"/>
  <c r="CM82" i="5"/>
  <c r="CM54"/>
  <c r="CM68"/>
  <c r="CM96"/>
  <c r="CM50"/>
  <c r="CM64"/>
  <c r="CM78"/>
  <c r="CM66"/>
  <c r="CM80"/>
  <c r="CM52"/>
  <c r="CM92"/>
  <c r="CM94"/>
  <c r="CM97" s="1"/>
  <c r="CM98" s="1"/>
  <c r="CM73" i="6"/>
  <c r="CM71"/>
  <c r="CM98"/>
  <c r="CM100"/>
  <c r="CM103" s="1"/>
  <c r="CM105" s="1"/>
  <c r="CM79" s="1"/>
  <c r="CP23" i="5"/>
  <c r="CO25"/>
  <c r="CN36"/>
  <c r="CN32"/>
  <c r="CN34"/>
  <c r="CN175" i="6"/>
  <c r="CN151"/>
  <c r="CN127"/>
  <c r="CN83"/>
  <c r="CN104"/>
  <c r="CN147"/>
  <c r="CN169"/>
  <c r="CN123"/>
  <c r="CN145"/>
  <c r="CN121"/>
  <c r="CN171"/>
  <c r="CL55" i="5"/>
  <c r="CL56" s="1"/>
  <c r="CM126" i="6"/>
  <c r="CM128" s="1"/>
  <c r="CM80" s="1"/>
  <c r="CK37" i="5"/>
  <c r="CK38" s="1"/>
  <c r="CL33"/>
  <c r="CL76" i="6"/>
  <c r="CL78" s="1"/>
  <c r="CM72"/>
  <c r="CM170"/>
  <c r="CL174"/>
  <c r="CL176" s="1"/>
  <c r="CL82" s="1"/>
  <c r="CN20" i="8" l="1"/>
  <c r="CN24"/>
  <c r="CN19"/>
  <c r="CN18"/>
  <c r="CN16"/>
  <c r="CN17"/>
  <c r="CM27"/>
  <c r="CM29"/>
  <c r="CM35"/>
  <c r="CM26"/>
  <c r="CM25"/>
  <c r="CM28"/>
  <c r="CO12"/>
  <c r="CO15"/>
  <c r="CO38"/>
  <c r="CO13"/>
  <c r="CO14"/>
  <c r="CP10"/>
  <c r="CO11"/>
  <c r="CN150" i="6"/>
  <c r="CN152" s="1"/>
  <c r="CN81" s="1"/>
  <c r="CM83" i="5"/>
  <c r="CM84" s="1"/>
  <c r="CM55"/>
  <c r="CM56" s="1"/>
  <c r="CN82"/>
  <c r="CN96"/>
  <c r="CN54"/>
  <c r="CN68"/>
  <c r="CN50"/>
  <c r="CN64"/>
  <c r="CN80"/>
  <c r="CN78"/>
  <c r="CN66"/>
  <c r="CN52"/>
  <c r="CN55" s="1"/>
  <c r="CN92"/>
  <c r="CN94"/>
  <c r="CP25"/>
  <c r="CQ23"/>
  <c r="CM69"/>
  <c r="CM70" s="1"/>
  <c r="CO175" i="6"/>
  <c r="CO151"/>
  <c r="CO127"/>
  <c r="CO104"/>
  <c r="CO83"/>
  <c r="CO169"/>
  <c r="CO145"/>
  <c r="CO121"/>
  <c r="CO123"/>
  <c r="CO147"/>
  <c r="CO171"/>
  <c r="CO36" i="5"/>
  <c r="CO32"/>
  <c r="CO34"/>
  <c r="CN126" i="6"/>
  <c r="CN128" s="1"/>
  <c r="CN80" s="1"/>
  <c r="CN73"/>
  <c r="CN71"/>
  <c r="CN100"/>
  <c r="CN98"/>
  <c r="CQ84"/>
  <c r="CP86"/>
  <c r="CM33" i="5"/>
  <c r="CL37"/>
  <c r="CL38" s="1"/>
  <c r="CM76" i="6"/>
  <c r="CM78" s="1"/>
  <c r="CN72"/>
  <c r="CM174"/>
  <c r="CM176" s="1"/>
  <c r="CM82" s="1"/>
  <c r="CN170"/>
  <c r="CO18" i="8" l="1"/>
  <c r="CO19"/>
  <c r="CO16"/>
  <c r="CO20"/>
  <c r="CO24"/>
  <c r="CO17"/>
  <c r="CQ10"/>
  <c r="CP13"/>
  <c r="CP38"/>
  <c r="CP12"/>
  <c r="CP11"/>
  <c r="CP14"/>
  <c r="CP15"/>
  <c r="CN28"/>
  <c r="CN29"/>
  <c r="CN27"/>
  <c r="CN26"/>
  <c r="CN25"/>
  <c r="CN35"/>
  <c r="CO126" i="6"/>
  <c r="CO128" s="1"/>
  <c r="CO80" s="1"/>
  <c r="CN103"/>
  <c r="CN105" s="1"/>
  <c r="CN79" s="1"/>
  <c r="CN97" i="5"/>
  <c r="CN98" s="1"/>
  <c r="CP83" i="6"/>
  <c r="CP151"/>
  <c r="CP104"/>
  <c r="CP175"/>
  <c r="CP127"/>
  <c r="CP123"/>
  <c r="CP145"/>
  <c r="CP169"/>
  <c r="CP147"/>
  <c r="CP121"/>
  <c r="CP171"/>
  <c r="CN83" i="5"/>
  <c r="CN84" s="1"/>
  <c r="CO73" i="6"/>
  <c r="CO71"/>
  <c r="CO100"/>
  <c r="CO98"/>
  <c r="CQ25" i="5"/>
  <c r="CR23"/>
  <c r="CN56"/>
  <c r="CO150" i="6"/>
  <c r="CO152" s="1"/>
  <c r="CO81" s="1"/>
  <c r="CR84"/>
  <c r="CQ86"/>
  <c r="CO82" i="5"/>
  <c r="CO96"/>
  <c r="CO54"/>
  <c r="CO68"/>
  <c r="CO50"/>
  <c r="CO64"/>
  <c r="CO66"/>
  <c r="CO52"/>
  <c r="CO78"/>
  <c r="CO80"/>
  <c r="CO92"/>
  <c r="CO94"/>
  <c r="CP36"/>
  <c r="CP32"/>
  <c r="CP34"/>
  <c r="CN69"/>
  <c r="CN70" s="1"/>
  <c r="CN33"/>
  <c r="CM37"/>
  <c r="CM38" s="1"/>
  <c r="CN174" i="6"/>
  <c r="CN176" s="1"/>
  <c r="CN82" s="1"/>
  <c r="CO170"/>
  <c r="CN76"/>
  <c r="CN78" s="1"/>
  <c r="CO72"/>
  <c r="CP20" i="8" l="1"/>
  <c r="CP18"/>
  <c r="CP24"/>
  <c r="CP19"/>
  <c r="CP16"/>
  <c r="CP17"/>
  <c r="CQ12"/>
  <c r="CQ15"/>
  <c r="CQ14"/>
  <c r="CQ38"/>
  <c r="CR10"/>
  <c r="CQ11"/>
  <c r="CQ13"/>
  <c r="CO25"/>
  <c r="CO28"/>
  <c r="CO35"/>
  <c r="CO27"/>
  <c r="CO26"/>
  <c r="CO29"/>
  <c r="CO69" i="5"/>
  <c r="CO70" s="1"/>
  <c r="CO97"/>
  <c r="CO98" s="1"/>
  <c r="CQ36"/>
  <c r="CQ34"/>
  <c r="CQ32"/>
  <c r="CO55"/>
  <c r="CO56" s="1"/>
  <c r="CS84" i="6"/>
  <c r="CR86"/>
  <c r="CO103"/>
  <c r="CO105" s="1"/>
  <c r="CO79" s="1"/>
  <c r="CP126"/>
  <c r="CP128" s="1"/>
  <c r="CP80" s="1"/>
  <c r="CQ83"/>
  <c r="CQ175"/>
  <c r="CQ151"/>
  <c r="CQ104"/>
  <c r="CQ127"/>
  <c r="CQ145"/>
  <c r="CQ147"/>
  <c r="CQ169"/>
  <c r="CQ171"/>
  <c r="CQ121"/>
  <c r="CQ123"/>
  <c r="CP54" i="5"/>
  <c r="CP68"/>
  <c r="CP82"/>
  <c r="CP96"/>
  <c r="CP50"/>
  <c r="CP64"/>
  <c r="CP66"/>
  <c r="CP80"/>
  <c r="CP52"/>
  <c r="CP55" s="1"/>
  <c r="CP56" s="1"/>
  <c r="CP78"/>
  <c r="CP92"/>
  <c r="CP94"/>
  <c r="CP97" s="1"/>
  <c r="CP98" s="1"/>
  <c r="CO83"/>
  <c r="CO84" s="1"/>
  <c r="CS23"/>
  <c r="CR25"/>
  <c r="CP150" i="6"/>
  <c r="CP152" s="1"/>
  <c r="CP81" s="1"/>
  <c r="CP73"/>
  <c r="CP100"/>
  <c r="CP71"/>
  <c r="CP98"/>
  <c r="CN37" i="5"/>
  <c r="CN38" s="1"/>
  <c r="CO33"/>
  <c r="CP72" i="6"/>
  <c r="CO76"/>
  <c r="CO78" s="1"/>
  <c r="CO174"/>
  <c r="CO176" s="1"/>
  <c r="CO82" s="1"/>
  <c r="CP170"/>
  <c r="CR12" i="8" l="1"/>
  <c r="CR11"/>
  <c r="CR15"/>
  <c r="CS10"/>
  <c r="CR14"/>
  <c r="CR38"/>
  <c r="CR13"/>
  <c r="CP28"/>
  <c r="CP35"/>
  <c r="CP29"/>
  <c r="CP25"/>
  <c r="CP26"/>
  <c r="CP27"/>
  <c r="CQ17"/>
  <c r="CQ16"/>
  <c r="CQ18"/>
  <c r="CQ24"/>
  <c r="CQ20"/>
  <c r="CQ19"/>
  <c r="CP83" i="5"/>
  <c r="CP84" s="1"/>
  <c r="CQ126" i="6"/>
  <c r="CQ128" s="1"/>
  <c r="CQ80" s="1"/>
  <c r="CQ150"/>
  <c r="CQ152" s="1"/>
  <c r="CQ81" s="1"/>
  <c r="CP69" i="5"/>
  <c r="CP70" s="1"/>
  <c r="CR36"/>
  <c r="CR32"/>
  <c r="CR34"/>
  <c r="CT23"/>
  <c r="CS25"/>
  <c r="CQ73" i="6"/>
  <c r="CQ98"/>
  <c r="CQ71"/>
  <c r="CQ100"/>
  <c r="CT84"/>
  <c r="CS86"/>
  <c r="CP103"/>
  <c r="CP105" s="1"/>
  <c r="CP79" s="1"/>
  <c r="CR175"/>
  <c r="CR127"/>
  <c r="CR151"/>
  <c r="CR83"/>
  <c r="CR104"/>
  <c r="CR147"/>
  <c r="CR145"/>
  <c r="CR169"/>
  <c r="CR171"/>
  <c r="CR123"/>
  <c r="CR121"/>
  <c r="CQ82" i="5"/>
  <c r="CQ54"/>
  <c r="CQ68"/>
  <c r="CQ96"/>
  <c r="CQ50"/>
  <c r="CQ64"/>
  <c r="CQ80"/>
  <c r="CQ78"/>
  <c r="CQ66"/>
  <c r="CQ52"/>
  <c r="CQ92"/>
  <c r="CQ94"/>
  <c r="CP33"/>
  <c r="CO37"/>
  <c r="CO38" s="1"/>
  <c r="CP174" i="6"/>
  <c r="CP176" s="1"/>
  <c r="CP82" s="1"/>
  <c r="CQ170"/>
  <c r="CQ72"/>
  <c r="CP76"/>
  <c r="CP78" s="1"/>
  <c r="CQ26" i="8" l="1"/>
  <c r="CQ25"/>
  <c r="CQ29"/>
  <c r="CQ27"/>
  <c r="CQ28"/>
  <c r="CQ35"/>
  <c r="CS38"/>
  <c r="CS11"/>
  <c r="CS12"/>
  <c r="CS14"/>
  <c r="CT10"/>
  <c r="CS13"/>
  <c r="CS15"/>
  <c r="CR19"/>
  <c r="CR24"/>
  <c r="CR16"/>
  <c r="CR20"/>
  <c r="CR17"/>
  <c r="CR18"/>
  <c r="CQ55" i="5"/>
  <c r="CQ56" s="1"/>
  <c r="CQ103" i="6"/>
  <c r="CQ105" s="1"/>
  <c r="CQ79" s="1"/>
  <c r="CQ83" i="5"/>
  <c r="CQ84" s="1"/>
  <c r="CR126" i="6"/>
  <c r="CR128" s="1"/>
  <c r="CR80" s="1"/>
  <c r="CR150"/>
  <c r="CR152" s="1"/>
  <c r="CR81" s="1"/>
  <c r="CS36" i="5"/>
  <c r="CS34"/>
  <c r="CS32"/>
  <c r="CR73" i="6"/>
  <c r="CR71"/>
  <c r="CR100"/>
  <c r="CR98"/>
  <c r="CU84"/>
  <c r="CT86"/>
  <c r="CT25" i="5"/>
  <c r="CU23"/>
  <c r="CS175" i="6"/>
  <c r="CS151"/>
  <c r="CS104"/>
  <c r="CS83"/>
  <c r="CS127"/>
  <c r="CS147"/>
  <c r="CS123"/>
  <c r="CS145"/>
  <c r="CS169"/>
  <c r="CS121"/>
  <c r="CS171"/>
  <c r="CR82" i="5"/>
  <c r="CR54"/>
  <c r="CR68"/>
  <c r="CR96"/>
  <c r="CR50"/>
  <c r="CR64"/>
  <c r="CR52"/>
  <c r="CR80"/>
  <c r="CR78"/>
  <c r="CR66"/>
  <c r="CR69" s="1"/>
  <c r="CR92"/>
  <c r="CR94"/>
  <c r="CQ69"/>
  <c r="CQ70" s="1"/>
  <c r="CQ97"/>
  <c r="CQ98" s="1"/>
  <c r="CQ33"/>
  <c r="CP37"/>
  <c r="CP38" s="1"/>
  <c r="CQ76" i="6"/>
  <c r="CQ78" s="1"/>
  <c r="CR72"/>
  <c r="CR170"/>
  <c r="CQ174"/>
  <c r="CQ176" s="1"/>
  <c r="CQ82" s="1"/>
  <c r="CR26" i="8" l="1"/>
  <c r="CR35"/>
  <c r="CR27"/>
  <c r="CR28"/>
  <c r="CR25"/>
  <c r="CR29"/>
  <c r="CT12"/>
  <c r="CT14"/>
  <c r="CT11"/>
  <c r="CU10"/>
  <c r="CT13"/>
  <c r="CT38"/>
  <c r="CT15"/>
  <c r="CS18"/>
  <c r="CS17"/>
  <c r="CS24"/>
  <c r="CS16"/>
  <c r="CS20"/>
  <c r="CS19"/>
  <c r="CR55" i="5"/>
  <c r="CR56" s="1"/>
  <c r="CS150" i="6"/>
  <c r="CS152" s="1"/>
  <c r="CS81" s="1"/>
  <c r="CR97" i="5"/>
  <c r="CR98" s="1"/>
  <c r="CR83"/>
  <c r="CR84" s="1"/>
  <c r="CS126" i="6"/>
  <c r="CS128" s="1"/>
  <c r="CS80" s="1"/>
  <c r="CU25" i="5"/>
  <c r="CV23"/>
  <c r="CR70"/>
  <c r="CT36"/>
  <c r="CT32"/>
  <c r="CT34"/>
  <c r="CR103" i="6"/>
  <c r="CR105" s="1"/>
  <c r="CR79" s="1"/>
  <c r="CV84"/>
  <c r="CU86"/>
  <c r="CS73"/>
  <c r="CS98"/>
  <c r="CS71"/>
  <c r="CS100"/>
  <c r="CT104"/>
  <c r="CT83"/>
  <c r="CT127"/>
  <c r="CT175"/>
  <c r="CT151"/>
  <c r="CT145"/>
  <c r="CT169"/>
  <c r="CT123"/>
  <c r="CT121"/>
  <c r="CT147"/>
  <c r="CT150" s="1"/>
  <c r="CT152" s="1"/>
  <c r="CT81" s="1"/>
  <c r="CT171"/>
  <c r="CS54" i="5"/>
  <c r="CS68"/>
  <c r="CS96"/>
  <c r="CS82"/>
  <c r="CS50"/>
  <c r="CS64"/>
  <c r="CS80"/>
  <c r="CS78"/>
  <c r="CS66"/>
  <c r="CS52"/>
  <c r="CS92"/>
  <c r="CS94"/>
  <c r="CR33"/>
  <c r="CQ37"/>
  <c r="CQ38" s="1"/>
  <c r="CS170" i="6"/>
  <c r="CR174"/>
  <c r="CR176" s="1"/>
  <c r="CR82" s="1"/>
  <c r="CS72"/>
  <c r="CR76"/>
  <c r="CR78" s="1"/>
  <c r="CT16" i="8" l="1"/>
  <c r="CT24"/>
  <c r="CT18"/>
  <c r="CT20"/>
  <c r="CT19"/>
  <c r="CT17"/>
  <c r="CU38"/>
  <c r="CU14"/>
  <c r="CV10"/>
  <c r="CU11"/>
  <c r="CU13"/>
  <c r="CU15"/>
  <c r="CU12"/>
  <c r="CS25"/>
  <c r="CS26"/>
  <c r="CS28"/>
  <c r="CS29"/>
  <c r="CS27"/>
  <c r="CS35"/>
  <c r="CS97" i="5"/>
  <c r="CS98" s="1"/>
  <c r="CS69"/>
  <c r="CS70" s="1"/>
  <c r="CT126" i="6"/>
  <c r="CT128" s="1"/>
  <c r="CT80" s="1"/>
  <c r="CS103"/>
  <c r="CS105" s="1"/>
  <c r="CS79" s="1"/>
  <c r="CT73"/>
  <c r="CT71"/>
  <c r="CT100"/>
  <c r="CT98"/>
  <c r="CU83"/>
  <c r="CU151"/>
  <c r="CU175"/>
  <c r="CU127"/>
  <c r="CU104"/>
  <c r="CU123"/>
  <c r="CU121"/>
  <c r="CU145"/>
  <c r="CU171"/>
  <c r="CU169"/>
  <c r="CU147"/>
  <c r="CW23" i="5"/>
  <c r="CV25"/>
  <c r="CS83"/>
  <c r="CS84" s="1"/>
  <c r="CS55"/>
  <c r="CS56" s="1"/>
  <c r="CW84" i="6"/>
  <c r="CV86"/>
  <c r="CT54" i="5"/>
  <c r="CT68"/>
  <c r="CT82"/>
  <c r="CT96"/>
  <c r="CT50"/>
  <c r="CT64"/>
  <c r="CT52"/>
  <c r="CT55" s="1"/>
  <c r="CT78"/>
  <c r="CT80"/>
  <c r="CT66"/>
  <c r="CT69" s="1"/>
  <c r="CT70" s="1"/>
  <c r="CT92"/>
  <c r="CT94"/>
  <c r="CU36"/>
  <c r="CU34"/>
  <c r="CU32"/>
  <c r="CR37"/>
  <c r="CR38" s="1"/>
  <c r="CS33"/>
  <c r="CT72" i="6"/>
  <c r="CS76"/>
  <c r="CS78" s="1"/>
  <c r="CS174"/>
  <c r="CS176" s="1"/>
  <c r="CS82" s="1"/>
  <c r="CT170"/>
  <c r="CU19" i="8" l="1"/>
  <c r="CU17"/>
  <c r="CU24"/>
  <c r="CU20"/>
  <c r="CU18"/>
  <c r="CU16"/>
  <c r="CT56" i="5"/>
  <c r="CT35" i="8"/>
  <c r="CT25"/>
  <c r="CT27"/>
  <c r="CT28"/>
  <c r="CT26"/>
  <c r="CT29"/>
  <c r="CV13"/>
  <c r="CV15"/>
  <c r="CV38"/>
  <c r="CV11"/>
  <c r="CV14"/>
  <c r="CW10"/>
  <c r="CV12"/>
  <c r="CU150" i="6"/>
  <c r="CU152" s="1"/>
  <c r="CU81" s="1"/>
  <c r="CT97" i="5"/>
  <c r="CT98" s="1"/>
  <c r="CV127" i="6"/>
  <c r="CV175"/>
  <c r="CV151"/>
  <c r="CV83"/>
  <c r="CV104"/>
  <c r="CV123"/>
  <c r="CV145"/>
  <c r="CV169"/>
  <c r="CV121"/>
  <c r="CV171"/>
  <c r="CV147"/>
  <c r="CV150" s="1"/>
  <c r="CV152" s="1"/>
  <c r="CV81" s="1"/>
  <c r="CX84"/>
  <c r="CW86"/>
  <c r="CU126"/>
  <c r="CU128" s="1"/>
  <c r="CU80" s="1"/>
  <c r="CV36" i="5"/>
  <c r="CV34"/>
  <c r="CV32"/>
  <c r="CU73" i="6"/>
  <c r="CU98"/>
  <c r="CU100"/>
  <c r="CU71"/>
  <c r="CT103"/>
  <c r="CT105" s="1"/>
  <c r="CT79" s="1"/>
  <c r="CU82" i="5"/>
  <c r="CU54"/>
  <c r="CU68"/>
  <c r="CU96"/>
  <c r="CU50"/>
  <c r="CU64"/>
  <c r="CU80"/>
  <c r="CU78"/>
  <c r="CU66"/>
  <c r="CU52"/>
  <c r="CU92"/>
  <c r="CU94"/>
  <c r="CT83"/>
  <c r="CT84" s="1"/>
  <c r="CX23"/>
  <c r="CW25"/>
  <c r="CT33"/>
  <c r="CS37"/>
  <c r="CS38" s="1"/>
  <c r="CU72" i="6"/>
  <c r="CT76"/>
  <c r="CT78" s="1"/>
  <c r="CU170"/>
  <c r="CT174"/>
  <c r="CT176" s="1"/>
  <c r="CT82" s="1"/>
  <c r="CV24" i="8" l="1"/>
  <c r="CV16"/>
  <c r="CV20"/>
  <c r="CV19"/>
  <c r="CV18"/>
  <c r="CV17"/>
  <c r="CW38"/>
  <c r="CW11"/>
  <c r="CW13"/>
  <c r="CW12"/>
  <c r="CW14"/>
  <c r="CX10"/>
  <c r="CW15"/>
  <c r="CU25"/>
  <c r="CU35"/>
  <c r="CU28"/>
  <c r="CU27"/>
  <c r="CU29"/>
  <c r="CU26"/>
  <c r="CU97" i="5"/>
  <c r="CU98" s="1"/>
  <c r="CU103" i="6"/>
  <c r="CU105" s="1"/>
  <c r="CU79" s="1"/>
  <c r="CV126"/>
  <c r="CV128" s="1"/>
  <c r="CV80" s="1"/>
  <c r="CU55" i="5"/>
  <c r="CU56" s="1"/>
  <c r="CY84" i="6"/>
  <c r="CX86"/>
  <c r="CU69" i="5"/>
  <c r="CU70" s="1"/>
  <c r="CX25"/>
  <c r="CY23"/>
  <c r="CV73" i="6"/>
  <c r="CV98"/>
  <c r="CV100"/>
  <c r="CV71"/>
  <c r="CW36" i="5"/>
  <c r="CW34"/>
  <c r="CW32"/>
  <c r="CU83"/>
  <c r="CU84" s="1"/>
  <c r="CV82"/>
  <c r="CV96"/>
  <c r="CV54"/>
  <c r="CV68"/>
  <c r="CV50"/>
  <c r="CV64"/>
  <c r="CV66"/>
  <c r="CV52"/>
  <c r="CV78"/>
  <c r="CV80"/>
  <c r="CV92"/>
  <c r="CV94"/>
  <c r="CW175" i="6"/>
  <c r="CW151"/>
  <c r="CW127"/>
  <c r="CW104"/>
  <c r="CW83"/>
  <c r="CW147"/>
  <c r="CW145"/>
  <c r="CW123"/>
  <c r="CW171"/>
  <c r="CW121"/>
  <c r="CW169"/>
  <c r="CU33" i="5"/>
  <c r="CT37"/>
  <c r="CT38" s="1"/>
  <c r="CU174" i="6"/>
  <c r="CU176" s="1"/>
  <c r="CU82" s="1"/>
  <c r="CV170"/>
  <c r="CV72"/>
  <c r="CU76"/>
  <c r="CU78" s="1"/>
  <c r="CY10" i="8" l="1"/>
  <c r="CX14"/>
  <c r="CX12"/>
  <c r="CX15"/>
  <c r="CX13"/>
  <c r="CX38"/>
  <c r="CX11"/>
  <c r="CW16"/>
  <c r="CW18"/>
  <c r="CW24"/>
  <c r="CW19"/>
  <c r="CW17"/>
  <c r="CW20"/>
  <c r="CV29"/>
  <c r="CV26"/>
  <c r="CV27"/>
  <c r="CV35"/>
  <c r="CV25"/>
  <c r="CV28"/>
  <c r="CW150" i="6"/>
  <c r="CW152" s="1"/>
  <c r="CW81" s="1"/>
  <c r="CV97" i="5"/>
  <c r="CV98" s="1"/>
  <c r="CV83"/>
  <c r="CV84" s="1"/>
  <c r="CV103" i="6"/>
  <c r="CV105" s="1"/>
  <c r="CV79" s="1"/>
  <c r="CV69" i="5"/>
  <c r="CV70" s="1"/>
  <c r="CW126" i="6"/>
  <c r="CW128" s="1"/>
  <c r="CW80" s="1"/>
  <c r="CV55" i="5"/>
  <c r="CV56" s="1"/>
  <c r="CX36"/>
  <c r="CX32"/>
  <c r="CX34"/>
  <c r="CX83" i="6"/>
  <c r="CX127"/>
  <c r="CX104"/>
  <c r="CX175"/>
  <c r="CX151"/>
  <c r="CX147"/>
  <c r="CX123"/>
  <c r="CX121"/>
  <c r="CX145"/>
  <c r="CX171"/>
  <c r="CX169"/>
  <c r="CW73"/>
  <c r="CW71"/>
  <c r="CW98"/>
  <c r="CW100"/>
  <c r="CW82" i="5"/>
  <c r="CW96"/>
  <c r="CW54"/>
  <c r="CW68"/>
  <c r="CW50"/>
  <c r="CW64"/>
  <c r="CW66"/>
  <c r="CW80"/>
  <c r="CW78"/>
  <c r="CW52"/>
  <c r="CW92"/>
  <c r="CW94"/>
  <c r="CY25"/>
  <c r="CZ23"/>
  <c r="CY86" i="6"/>
  <c r="CZ84"/>
  <c r="CV33" i="5"/>
  <c r="CU37"/>
  <c r="CU38" s="1"/>
  <c r="CW72" i="6"/>
  <c r="CV76"/>
  <c r="CV78" s="1"/>
  <c r="CW170"/>
  <c r="CV174"/>
  <c r="CV176" s="1"/>
  <c r="CV82" s="1"/>
  <c r="CW26" i="8" l="1"/>
  <c r="CW27"/>
  <c r="CW28"/>
  <c r="CW25"/>
  <c r="CW29"/>
  <c r="CW35"/>
  <c r="CX17"/>
  <c r="CX19"/>
  <c r="CX20"/>
  <c r="CX16"/>
  <c r="CX24"/>
  <c r="CX18"/>
  <c r="CY15"/>
  <c r="CY11"/>
  <c r="CY13"/>
  <c r="CZ10"/>
  <c r="CY12"/>
  <c r="CY38"/>
  <c r="CY14"/>
  <c r="CW69" i="5"/>
  <c r="CW70" s="1"/>
  <c r="CW97"/>
  <c r="CW98" s="1"/>
  <c r="CW83"/>
  <c r="CW84" s="1"/>
  <c r="CW103" i="6"/>
  <c r="CW105" s="1"/>
  <c r="CW79" s="1"/>
  <c r="CW55" i="5"/>
  <c r="CW56" s="1"/>
  <c r="CX73" i="6"/>
  <c r="CX100"/>
  <c r="CX98"/>
  <c r="CX71"/>
  <c r="CX126"/>
  <c r="CX128" s="1"/>
  <c r="CX80" s="1"/>
  <c r="DA23" i="5"/>
  <c r="CZ25"/>
  <c r="CY36"/>
  <c r="CY34"/>
  <c r="CY32"/>
  <c r="DA84" i="6"/>
  <c r="CZ86"/>
  <c r="CY83"/>
  <c r="CY175"/>
  <c r="CY151"/>
  <c r="CY104"/>
  <c r="CY127"/>
  <c r="CY145"/>
  <c r="CY123"/>
  <c r="CY171"/>
  <c r="CY169"/>
  <c r="CY147"/>
  <c r="CY150" s="1"/>
  <c r="CY152" s="1"/>
  <c r="CY81" s="1"/>
  <c r="CY121"/>
  <c r="CX150"/>
  <c r="CX152" s="1"/>
  <c r="CX81" s="1"/>
  <c r="CX54" i="5"/>
  <c r="CX68"/>
  <c r="CX96"/>
  <c r="CX82"/>
  <c r="CX50"/>
  <c r="CX64"/>
  <c r="CX66"/>
  <c r="CX52"/>
  <c r="CX80"/>
  <c r="CX78"/>
  <c r="CX92"/>
  <c r="CX94"/>
  <c r="CV37"/>
  <c r="CV38" s="1"/>
  <c r="CW33"/>
  <c r="CX170" i="6"/>
  <c r="CW174"/>
  <c r="CW176" s="1"/>
  <c r="CW82" s="1"/>
  <c r="CX72"/>
  <c r="CW76"/>
  <c r="CW78" s="1"/>
  <c r="CX27" i="8" l="1"/>
  <c r="CX29"/>
  <c r="CX26"/>
  <c r="CX25"/>
  <c r="CX28"/>
  <c r="CX35"/>
  <c r="CZ11"/>
  <c r="DA10"/>
  <c r="CZ15"/>
  <c r="CZ38"/>
  <c r="CZ13"/>
  <c r="CZ14"/>
  <c r="CZ12"/>
  <c r="CY24"/>
  <c r="CY17"/>
  <c r="CY16"/>
  <c r="CY18"/>
  <c r="CY19"/>
  <c r="CY20"/>
  <c r="CX103" i="6"/>
  <c r="CX105" s="1"/>
  <c r="CX79" s="1"/>
  <c r="CX69" i="5"/>
  <c r="CX70" s="1"/>
  <c r="CX83"/>
  <c r="CX97"/>
  <c r="CX98" s="1"/>
  <c r="CX55"/>
  <c r="CX56" s="1"/>
  <c r="CY126" i="6"/>
  <c r="CY128" s="1"/>
  <c r="CY80" s="1"/>
  <c r="CZ36" i="5"/>
  <c r="CZ34"/>
  <c r="CZ32"/>
  <c r="DB84" i="6"/>
  <c r="DA86"/>
  <c r="DB23" i="5"/>
  <c r="DA25"/>
  <c r="CY73" i="6"/>
  <c r="CY98"/>
  <c r="CY71"/>
  <c r="CY100"/>
  <c r="CX84" i="5"/>
  <c r="CZ127" i="6"/>
  <c r="CZ175"/>
  <c r="CZ151"/>
  <c r="CZ83"/>
  <c r="CZ104"/>
  <c r="CZ145"/>
  <c r="CZ147"/>
  <c r="CZ123"/>
  <c r="CZ121"/>
  <c r="CZ171"/>
  <c r="CZ169"/>
  <c r="CY82" i="5"/>
  <c r="CY54"/>
  <c r="CY68"/>
  <c r="CY96"/>
  <c r="CY50"/>
  <c r="CY64"/>
  <c r="CY78"/>
  <c r="CY80"/>
  <c r="CY66"/>
  <c r="CY52"/>
  <c r="CY55" s="1"/>
  <c r="CY56" s="1"/>
  <c r="CY92"/>
  <c r="CY94"/>
  <c r="CW37"/>
  <c r="CW38" s="1"/>
  <c r="CX33"/>
  <c r="CY72" i="6"/>
  <c r="CX76"/>
  <c r="CX78" s="1"/>
  <c r="CY170"/>
  <c r="CX174"/>
  <c r="CX176" s="1"/>
  <c r="CX82" s="1"/>
  <c r="CY27" i="8" l="1"/>
  <c r="CY35"/>
  <c r="CY28"/>
  <c r="CY26"/>
  <c r="CY29"/>
  <c r="CY25"/>
  <c r="CZ18"/>
  <c r="CZ19"/>
  <c r="CZ17"/>
  <c r="CZ20"/>
  <c r="CZ24"/>
  <c r="CZ16"/>
  <c r="DB10"/>
  <c r="DA12"/>
  <c r="DA38"/>
  <c r="DA13"/>
  <c r="DA11"/>
  <c r="DA14"/>
  <c r="DA15"/>
  <c r="CY97" i="5"/>
  <c r="CY98" s="1"/>
  <c r="CY83"/>
  <c r="CY84" s="1"/>
  <c r="CZ150" i="6"/>
  <c r="CZ152" s="1"/>
  <c r="CZ81" s="1"/>
  <c r="CY69" i="5"/>
  <c r="CY70" s="1"/>
  <c r="CY103" i="6"/>
  <c r="CY105" s="1"/>
  <c r="CY79" s="1"/>
  <c r="DB86"/>
  <c r="DC84"/>
  <c r="DB25" i="5"/>
  <c r="DC23"/>
  <c r="DA175" i="6"/>
  <c r="DA151"/>
  <c r="DA104"/>
  <c r="DA127"/>
  <c r="DA83"/>
  <c r="DA169"/>
  <c r="DA121"/>
  <c r="DA147"/>
  <c r="DA123"/>
  <c r="DA145"/>
  <c r="DA171"/>
  <c r="CZ126"/>
  <c r="CZ128" s="1"/>
  <c r="CZ80" s="1"/>
  <c r="CZ73"/>
  <c r="CZ100"/>
  <c r="CZ71"/>
  <c r="CZ98"/>
  <c r="DA36" i="5"/>
  <c r="DA32"/>
  <c r="DA34"/>
  <c r="CZ82"/>
  <c r="CZ54"/>
  <c r="CZ68"/>
  <c r="CZ96"/>
  <c r="CZ50"/>
  <c r="CZ64"/>
  <c r="CZ78"/>
  <c r="CZ66"/>
  <c r="CZ52"/>
  <c r="CZ55" s="1"/>
  <c r="CZ56" s="1"/>
  <c r="CZ80"/>
  <c r="CZ92"/>
  <c r="CZ94"/>
  <c r="CY33"/>
  <c r="CX37"/>
  <c r="CX38" s="1"/>
  <c r="CZ72" i="6"/>
  <c r="CY76"/>
  <c r="CY78" s="1"/>
  <c r="CZ170"/>
  <c r="CY174"/>
  <c r="CY176" s="1"/>
  <c r="CY82" s="1"/>
  <c r="DA20" i="8" l="1"/>
  <c r="DA16"/>
  <c r="DA24"/>
  <c r="DA18"/>
  <c r="DA17"/>
  <c r="DA19"/>
  <c r="CZ27"/>
  <c r="CZ28"/>
  <c r="CZ35"/>
  <c r="CZ29"/>
  <c r="CZ25"/>
  <c r="CZ26"/>
  <c r="DB11"/>
  <c r="DB13"/>
  <c r="DB15"/>
  <c r="DB14"/>
  <c r="DC10"/>
  <c r="DB12"/>
  <c r="DB38"/>
  <c r="CZ97" i="5"/>
  <c r="CZ98" s="1"/>
  <c r="CZ83"/>
  <c r="CZ84" s="1"/>
  <c r="CZ103" i="6"/>
  <c r="CZ105" s="1"/>
  <c r="CZ79" s="1"/>
  <c r="CZ69" i="5"/>
  <c r="CZ70" s="1"/>
  <c r="DD84" i="6"/>
  <c r="DC86"/>
  <c r="DB36" i="5"/>
  <c r="DB34"/>
  <c r="DB32"/>
  <c r="DA54"/>
  <c r="DA68"/>
  <c r="DA96"/>
  <c r="DA82"/>
  <c r="DA50"/>
  <c r="DA64"/>
  <c r="DA80"/>
  <c r="DA78"/>
  <c r="DA52"/>
  <c r="DA55" s="1"/>
  <c r="DA56" s="1"/>
  <c r="DA66"/>
  <c r="DA69" s="1"/>
  <c r="DA70" s="1"/>
  <c r="DA92"/>
  <c r="DA94"/>
  <c r="DA126" i="6"/>
  <c r="DA128" s="1"/>
  <c r="DA80" s="1"/>
  <c r="DA73"/>
  <c r="DA98"/>
  <c r="DA100"/>
  <c r="DA71"/>
  <c r="DB83"/>
  <c r="DB151"/>
  <c r="DB175"/>
  <c r="DB127"/>
  <c r="DB104"/>
  <c r="DB147"/>
  <c r="DB121"/>
  <c r="DB123"/>
  <c r="DB171"/>
  <c r="DB145"/>
  <c r="DB169"/>
  <c r="DA150"/>
  <c r="DA152" s="1"/>
  <c r="DA81" s="1"/>
  <c r="DC25" i="5"/>
  <c r="DD23"/>
  <c r="CZ33"/>
  <c r="CY37"/>
  <c r="CY38" s="1"/>
  <c r="DA170" i="6"/>
  <c r="CZ174"/>
  <c r="CZ176" s="1"/>
  <c r="CZ82" s="1"/>
  <c r="DA72"/>
  <c r="CZ76"/>
  <c r="CZ78" s="1"/>
  <c r="DB16" i="8" l="1"/>
  <c r="DB17"/>
  <c r="DB24"/>
  <c r="DB19"/>
  <c r="DB20"/>
  <c r="DB18"/>
  <c r="DA25"/>
  <c r="DA28"/>
  <c r="DA27"/>
  <c r="DA35"/>
  <c r="DA29"/>
  <c r="DA26"/>
  <c r="DC11"/>
  <c r="DC15"/>
  <c r="DC13"/>
  <c r="DD10"/>
  <c r="DC12"/>
  <c r="DC38"/>
  <c r="DC14"/>
  <c r="DB150" i="6"/>
  <c r="DB152" s="1"/>
  <c r="DB81" s="1"/>
  <c r="DA103"/>
  <c r="DA105" s="1"/>
  <c r="DA79" s="1"/>
  <c r="DA83" i="5"/>
  <c r="DA84" s="1"/>
  <c r="DE23"/>
  <c r="DD25"/>
  <c r="DC36"/>
  <c r="DC32"/>
  <c r="DC34"/>
  <c r="DB54"/>
  <c r="DB68"/>
  <c r="DB82"/>
  <c r="DB96"/>
  <c r="DB50"/>
  <c r="DB64"/>
  <c r="DB66"/>
  <c r="DB69" s="1"/>
  <c r="DB70" s="1"/>
  <c r="DB52"/>
  <c r="DB78"/>
  <c r="DB80"/>
  <c r="DB92"/>
  <c r="DB94"/>
  <c r="DB73" i="6"/>
  <c r="DB98"/>
  <c r="DB71"/>
  <c r="DB100"/>
  <c r="DC83"/>
  <c r="DC175"/>
  <c r="DC151"/>
  <c r="DC104"/>
  <c r="DC127"/>
  <c r="DC145"/>
  <c r="DC121"/>
  <c r="DC123"/>
  <c r="DC126" s="1"/>
  <c r="DC128" s="1"/>
  <c r="DC80" s="1"/>
  <c r="DC169"/>
  <c r="DC147"/>
  <c r="DC150" s="1"/>
  <c r="DC152" s="1"/>
  <c r="DC81" s="1"/>
  <c r="DC171"/>
  <c r="DB126"/>
  <c r="DB128" s="1"/>
  <c r="DB80" s="1"/>
  <c r="DA97" i="5"/>
  <c r="DA98" s="1"/>
  <c r="DE84" i="6"/>
  <c r="DD86"/>
  <c r="CZ37" i="5"/>
  <c r="CZ38" s="1"/>
  <c r="DA33"/>
  <c r="DB72" i="6"/>
  <c r="DA76"/>
  <c r="DA78" s="1"/>
  <c r="DB170"/>
  <c r="DA174"/>
  <c r="DA176" s="1"/>
  <c r="DA82" s="1"/>
  <c r="DE10" i="8" l="1"/>
  <c r="DD12"/>
  <c r="DD38"/>
  <c r="DD11"/>
  <c r="DD15"/>
  <c r="DD14"/>
  <c r="DD13"/>
  <c r="DB29"/>
  <c r="DB35"/>
  <c r="DB25"/>
  <c r="DB27"/>
  <c r="DB28"/>
  <c r="DB26"/>
  <c r="DC16"/>
  <c r="DC17"/>
  <c r="DC20"/>
  <c r="DC19"/>
  <c r="DC24"/>
  <c r="DC18"/>
  <c r="DB83" i="5"/>
  <c r="DB84" s="1"/>
  <c r="DB55"/>
  <c r="DB56" s="1"/>
  <c r="DC82"/>
  <c r="DC54"/>
  <c r="DC68"/>
  <c r="DC96"/>
  <c r="DC50"/>
  <c r="DC64"/>
  <c r="DC78"/>
  <c r="DC80"/>
  <c r="DC52"/>
  <c r="DC55" s="1"/>
  <c r="DC56" s="1"/>
  <c r="DC66"/>
  <c r="DC69" s="1"/>
  <c r="DC70" s="1"/>
  <c r="DC92"/>
  <c r="DC94"/>
  <c r="DD175" i="6"/>
  <c r="DD151"/>
  <c r="DD127"/>
  <c r="DD83"/>
  <c r="DD104"/>
  <c r="DD145"/>
  <c r="DD169"/>
  <c r="DD123"/>
  <c r="DD147"/>
  <c r="DD171"/>
  <c r="DD121"/>
  <c r="DF84"/>
  <c r="DE86"/>
  <c r="DD36" i="5"/>
  <c r="DD34"/>
  <c r="DD32"/>
  <c r="DC73" i="6"/>
  <c r="DC100"/>
  <c r="DC98"/>
  <c r="DC71"/>
  <c r="DB103"/>
  <c r="DB105" s="1"/>
  <c r="DB79" s="1"/>
  <c r="DB97" i="5"/>
  <c r="DB98" s="1"/>
  <c r="DF23"/>
  <c r="DE25"/>
  <c r="DB33"/>
  <c r="DA37"/>
  <c r="DA38" s="1"/>
  <c r="DB174" i="6"/>
  <c r="DB176" s="1"/>
  <c r="DB82" s="1"/>
  <c r="DC170"/>
  <c r="DC72"/>
  <c r="DB76"/>
  <c r="DB78" s="1"/>
  <c r="DD16" i="8" l="1"/>
  <c r="DD18"/>
  <c r="DD24"/>
  <c r="DD17"/>
  <c r="DD20"/>
  <c r="DD19"/>
  <c r="DC29"/>
  <c r="DC25"/>
  <c r="DC27"/>
  <c r="DC28"/>
  <c r="DC35"/>
  <c r="DC26"/>
  <c r="DE38"/>
  <c r="DE14"/>
  <c r="DE12"/>
  <c r="DE13"/>
  <c r="DE11"/>
  <c r="DF10"/>
  <c r="DE15"/>
  <c r="DC97" i="5"/>
  <c r="DC98" s="1"/>
  <c r="DC83"/>
  <c r="DC84" s="1"/>
  <c r="DE36"/>
  <c r="DE34"/>
  <c r="DE32"/>
  <c r="DF25"/>
  <c r="DG23"/>
  <c r="DC103" i="6"/>
  <c r="DC105" s="1"/>
  <c r="DC79" s="1"/>
  <c r="DD82" i="5"/>
  <c r="DD96"/>
  <c r="DD68"/>
  <c r="DD54"/>
  <c r="DD50"/>
  <c r="DD64"/>
  <c r="DD78"/>
  <c r="DD52"/>
  <c r="DD80"/>
  <c r="DD66"/>
  <c r="DD69" s="1"/>
  <c r="DD92"/>
  <c r="DD94"/>
  <c r="DE175" i="6"/>
  <c r="DE151"/>
  <c r="DE104"/>
  <c r="DE127"/>
  <c r="DE83"/>
  <c r="DE147"/>
  <c r="DE121"/>
  <c r="DE123"/>
  <c r="DE169"/>
  <c r="DE145"/>
  <c r="DE171"/>
  <c r="DD150"/>
  <c r="DD152" s="1"/>
  <c r="DD81" s="1"/>
  <c r="DG84"/>
  <c r="DF86"/>
  <c r="DD126"/>
  <c r="DD128" s="1"/>
  <c r="DD80" s="1"/>
  <c r="DD73"/>
  <c r="DD98"/>
  <c r="DD71"/>
  <c r="DD100"/>
  <c r="DB37" i="5"/>
  <c r="DB38" s="1"/>
  <c r="DC33"/>
  <c r="DC76" i="6"/>
  <c r="DC78" s="1"/>
  <c r="DD72"/>
  <c r="DC174"/>
  <c r="DC176" s="1"/>
  <c r="DC82" s="1"/>
  <c r="DD170"/>
  <c r="DD35" i="8" l="1"/>
  <c r="DD29"/>
  <c r="DD27"/>
  <c r="DD28"/>
  <c r="DD26"/>
  <c r="DD25"/>
  <c r="DF38"/>
  <c r="DF11"/>
  <c r="DF14"/>
  <c r="DF12"/>
  <c r="DF15"/>
  <c r="DG10"/>
  <c r="DF13"/>
  <c r="DE17"/>
  <c r="DE20"/>
  <c r="DE18"/>
  <c r="DE19"/>
  <c r="DE16"/>
  <c r="DE24"/>
  <c r="DD103" i="6"/>
  <c r="DD105" s="1"/>
  <c r="DD79" s="1"/>
  <c r="DF104"/>
  <c r="DF83"/>
  <c r="DF175"/>
  <c r="DF151"/>
  <c r="DF127"/>
  <c r="DF123"/>
  <c r="DF121"/>
  <c r="DF145"/>
  <c r="DF169"/>
  <c r="DF171"/>
  <c r="DF147"/>
  <c r="DE150"/>
  <c r="DE152" s="1"/>
  <c r="DE81" s="1"/>
  <c r="DD70" i="5"/>
  <c r="DH84" i="6"/>
  <c r="DG86"/>
  <c r="DE73"/>
  <c r="DE98"/>
  <c r="DE71"/>
  <c r="DE100"/>
  <c r="DD83" i="5"/>
  <c r="DD84" s="1"/>
  <c r="DG25"/>
  <c r="DH23"/>
  <c r="DE126" i="6"/>
  <c r="DE128" s="1"/>
  <c r="DE80" s="1"/>
  <c r="DD97" i="5"/>
  <c r="DD98" s="1"/>
  <c r="DD55"/>
  <c r="DD56" s="1"/>
  <c r="DF36"/>
  <c r="DF32"/>
  <c r="DF34"/>
  <c r="DE82"/>
  <c r="DE96"/>
  <c r="DE68"/>
  <c r="DE54"/>
  <c r="DE50"/>
  <c r="DE64"/>
  <c r="DE66"/>
  <c r="DE69" s="1"/>
  <c r="DE70" s="1"/>
  <c r="DE52"/>
  <c r="DE78"/>
  <c r="DE80"/>
  <c r="DE92"/>
  <c r="DE94"/>
  <c r="DE97" s="1"/>
  <c r="DE98" s="1"/>
  <c r="DC37"/>
  <c r="DC38" s="1"/>
  <c r="DD33"/>
  <c r="DE170" i="6"/>
  <c r="DD174"/>
  <c r="DD176" s="1"/>
  <c r="DD82" s="1"/>
  <c r="DD76"/>
  <c r="DD78" s="1"/>
  <c r="DE72"/>
  <c r="DH10" i="8" l="1"/>
  <c r="DG14"/>
  <c r="DG38"/>
  <c r="DG13"/>
  <c r="DG15"/>
  <c r="DG11"/>
  <c r="DG12"/>
  <c r="DE25"/>
  <c r="DE26"/>
  <c r="DE28"/>
  <c r="DE35"/>
  <c r="DE27"/>
  <c r="DE29"/>
  <c r="DF18"/>
  <c r="DF20"/>
  <c r="DF17"/>
  <c r="DF24"/>
  <c r="DF16"/>
  <c r="DF19"/>
  <c r="DG36" i="5"/>
  <c r="DG34"/>
  <c r="DG32"/>
  <c r="DE55"/>
  <c r="DE56" s="1"/>
  <c r="DE103" i="6"/>
  <c r="DE105" s="1"/>
  <c r="DE79" s="1"/>
  <c r="DG83"/>
  <c r="DG151"/>
  <c r="DG104"/>
  <c r="DG175"/>
  <c r="DG127"/>
  <c r="DG147"/>
  <c r="DG123"/>
  <c r="DG121"/>
  <c r="DG169"/>
  <c r="DG145"/>
  <c r="DG171"/>
  <c r="DF126"/>
  <c r="DF128" s="1"/>
  <c r="DF80" s="1"/>
  <c r="DF73"/>
  <c r="DF71"/>
  <c r="DF98"/>
  <c r="DF100"/>
  <c r="DF150"/>
  <c r="DF152" s="1"/>
  <c r="DF81" s="1"/>
  <c r="DE83" i="5"/>
  <c r="DE84" s="1"/>
  <c r="DF54"/>
  <c r="DF68"/>
  <c r="DF82"/>
  <c r="DF96"/>
  <c r="DF50"/>
  <c r="DF64"/>
  <c r="DF78"/>
  <c r="DF52"/>
  <c r="DF66"/>
  <c r="DF80"/>
  <c r="DF92"/>
  <c r="DF94"/>
  <c r="DI23"/>
  <c r="DH25"/>
  <c r="DI84" i="6"/>
  <c r="DH86"/>
  <c r="DE33" i="5"/>
  <c r="DD37"/>
  <c r="DD38" s="1"/>
  <c r="DF170" i="6"/>
  <c r="DE174"/>
  <c r="DE176" s="1"/>
  <c r="DE82" s="1"/>
  <c r="DE76"/>
  <c r="DE78" s="1"/>
  <c r="DF72"/>
  <c r="DG24" i="8" l="1"/>
  <c r="DG16"/>
  <c r="DG18"/>
  <c r="DG19"/>
  <c r="DG20"/>
  <c r="DG17"/>
  <c r="DF28"/>
  <c r="DF29"/>
  <c r="DF26"/>
  <c r="DF35"/>
  <c r="DF27"/>
  <c r="DF25"/>
  <c r="DH15"/>
  <c r="DI10"/>
  <c r="DH13"/>
  <c r="DH38"/>
  <c r="DH14"/>
  <c r="DH11"/>
  <c r="DH12"/>
  <c r="DF97" i="5"/>
  <c r="DF98" s="1"/>
  <c r="DF83"/>
  <c r="DF84" s="1"/>
  <c r="DG126" i="6"/>
  <c r="DG128" s="1"/>
  <c r="DG80" s="1"/>
  <c r="DF103"/>
  <c r="DF105" s="1"/>
  <c r="DF79" s="1"/>
  <c r="DH36" i="5"/>
  <c r="DH34"/>
  <c r="DH32"/>
  <c r="DJ23"/>
  <c r="DI25"/>
  <c r="DG150" i="6"/>
  <c r="DG152" s="1"/>
  <c r="DG81" s="1"/>
  <c r="DF55" i="5"/>
  <c r="DF56" s="1"/>
  <c r="DG73" i="6"/>
  <c r="DG71"/>
  <c r="DG100"/>
  <c r="DG98"/>
  <c r="DF69" i="5"/>
  <c r="DF70" s="1"/>
  <c r="DH175" i="6"/>
  <c r="DH127"/>
  <c r="DH104"/>
  <c r="DH151"/>
  <c r="DH83"/>
  <c r="DH147"/>
  <c r="DH145"/>
  <c r="DH123"/>
  <c r="DH169"/>
  <c r="DH121"/>
  <c r="DH171"/>
  <c r="DJ84"/>
  <c r="DI86"/>
  <c r="DG82" i="5"/>
  <c r="DG54"/>
  <c r="DG68"/>
  <c r="DG96"/>
  <c r="DG50"/>
  <c r="DG64"/>
  <c r="DG52"/>
  <c r="DG78"/>
  <c r="DG66"/>
  <c r="DG80"/>
  <c r="DG92"/>
  <c r="DG94"/>
  <c r="DF33"/>
  <c r="DE37"/>
  <c r="DE38" s="1"/>
  <c r="DF76" i="6"/>
  <c r="DF78" s="1"/>
  <c r="DG72"/>
  <c r="DG170"/>
  <c r="DF174"/>
  <c r="DF176" s="1"/>
  <c r="DF82" s="1"/>
  <c r="DI38" i="8" l="1"/>
  <c r="DI12"/>
  <c r="DI14"/>
  <c r="DI11"/>
  <c r="DI15"/>
  <c r="DJ10"/>
  <c r="DI13"/>
  <c r="DH18"/>
  <c r="DH20"/>
  <c r="DH24"/>
  <c r="DH17"/>
  <c r="DH16"/>
  <c r="DH19"/>
  <c r="DG29"/>
  <c r="DG28"/>
  <c r="DG26"/>
  <c r="DG27"/>
  <c r="DG25"/>
  <c r="DG35"/>
  <c r="DH150" i="6"/>
  <c r="DH152" s="1"/>
  <c r="DH81" s="1"/>
  <c r="DG97" i="5"/>
  <c r="DG98" s="1"/>
  <c r="DG103" i="6"/>
  <c r="DG105" s="1"/>
  <c r="DG79" s="1"/>
  <c r="DH126"/>
  <c r="DH128" s="1"/>
  <c r="DH80" s="1"/>
  <c r="DG55" i="5"/>
  <c r="DG56" s="1"/>
  <c r="DK23"/>
  <c r="DJ25"/>
  <c r="DG83"/>
  <c r="DG84" s="1"/>
  <c r="DK84" i="6"/>
  <c r="DJ86"/>
  <c r="DG69" i="5"/>
  <c r="DG70" s="1"/>
  <c r="DI151" i="6"/>
  <c r="DI104"/>
  <c r="DI83"/>
  <c r="DI175"/>
  <c r="DI127"/>
  <c r="DI147"/>
  <c r="DI123"/>
  <c r="DI121"/>
  <c r="DI145"/>
  <c r="DI169"/>
  <c r="DI171"/>
  <c r="DH73"/>
  <c r="DH71"/>
  <c r="DH100"/>
  <c r="DH98"/>
  <c r="DI36" i="5"/>
  <c r="DI32"/>
  <c r="DI34"/>
  <c r="DH82"/>
  <c r="DH54"/>
  <c r="DH68"/>
  <c r="DH96"/>
  <c r="DH50"/>
  <c r="DH64"/>
  <c r="DH78"/>
  <c r="DH66"/>
  <c r="DH52"/>
  <c r="DH55" s="1"/>
  <c r="DH80"/>
  <c r="DH92"/>
  <c r="DH94"/>
  <c r="DG33"/>
  <c r="DF37"/>
  <c r="DF38" s="1"/>
  <c r="DG174" i="6"/>
  <c r="DG176" s="1"/>
  <c r="DG82" s="1"/>
  <c r="DH170"/>
  <c r="DG76"/>
  <c r="DG78" s="1"/>
  <c r="DH72"/>
  <c r="DH27" i="8" l="1"/>
  <c r="DH28"/>
  <c r="DH35"/>
  <c r="DH25"/>
  <c r="DH29"/>
  <c r="DH26"/>
  <c r="DK10"/>
  <c r="DJ12"/>
  <c r="DJ14"/>
  <c r="DJ13"/>
  <c r="DJ15"/>
  <c r="DJ38"/>
  <c r="DJ11"/>
  <c r="DI17"/>
  <c r="DI16"/>
  <c r="DI19"/>
  <c r="DI18"/>
  <c r="DI20"/>
  <c r="DI24"/>
  <c r="DH97" i="5"/>
  <c r="DH98" s="1"/>
  <c r="DH69"/>
  <c r="DH70" s="1"/>
  <c r="DI150" i="6"/>
  <c r="DI152" s="1"/>
  <c r="DI81" s="1"/>
  <c r="DH103"/>
  <c r="DH105" s="1"/>
  <c r="DH79" s="1"/>
  <c r="DL84"/>
  <c r="DK86"/>
  <c r="DH83" i="5"/>
  <c r="DH84" s="1"/>
  <c r="DI54"/>
  <c r="DI68"/>
  <c r="DI96"/>
  <c r="DI82"/>
  <c r="DI50"/>
  <c r="DI64"/>
  <c r="DI78"/>
  <c r="DI52"/>
  <c r="DI80"/>
  <c r="DI66"/>
  <c r="DI69" s="1"/>
  <c r="DI70" s="1"/>
  <c r="DI92"/>
  <c r="DI94"/>
  <c r="DJ36"/>
  <c r="DJ34"/>
  <c r="DJ32"/>
  <c r="DH56"/>
  <c r="DI126" i="6"/>
  <c r="DI128" s="1"/>
  <c r="DI80" s="1"/>
  <c r="DI73"/>
  <c r="DI98"/>
  <c r="DI71"/>
  <c r="DI100"/>
  <c r="DJ104"/>
  <c r="DJ83"/>
  <c r="DJ175"/>
  <c r="DJ127"/>
  <c r="DJ151"/>
  <c r="DJ169"/>
  <c r="DJ123"/>
  <c r="DJ147"/>
  <c r="DJ121"/>
  <c r="DJ145"/>
  <c r="DJ171"/>
  <c r="DK25" i="5"/>
  <c r="DL23"/>
  <c r="DG37"/>
  <c r="DG38" s="1"/>
  <c r="DH33"/>
  <c r="DH76" i="6"/>
  <c r="DH78" s="1"/>
  <c r="DI72"/>
  <c r="DH174"/>
  <c r="DH176" s="1"/>
  <c r="DH82" s="1"/>
  <c r="DI170"/>
  <c r="DJ16" i="8" l="1"/>
  <c r="DJ20"/>
  <c r="DJ24"/>
  <c r="DJ19"/>
  <c r="DJ17"/>
  <c r="DJ18"/>
  <c r="DI25"/>
  <c r="DI26"/>
  <c r="DI35"/>
  <c r="DI28"/>
  <c r="DI29"/>
  <c r="DI27"/>
  <c r="DL10"/>
  <c r="DK14"/>
  <c r="DK13"/>
  <c r="DK11"/>
  <c r="DK15"/>
  <c r="DK38"/>
  <c r="DK12"/>
  <c r="DJ126" i="6"/>
  <c r="DJ128" s="1"/>
  <c r="DJ80" s="1"/>
  <c r="DI97" i="5"/>
  <c r="DI98" s="1"/>
  <c r="DI83"/>
  <c r="DI84" s="1"/>
  <c r="DK36"/>
  <c r="DK32"/>
  <c r="DK34"/>
  <c r="DI55"/>
  <c r="DI56" s="1"/>
  <c r="DK83" i="6"/>
  <c r="DK151"/>
  <c r="DK104"/>
  <c r="DK175"/>
  <c r="DK127"/>
  <c r="DK123"/>
  <c r="DK121"/>
  <c r="DK145"/>
  <c r="DK169"/>
  <c r="DK171"/>
  <c r="DK147"/>
  <c r="DM23" i="5"/>
  <c r="DL25"/>
  <c r="DJ73" i="6"/>
  <c r="DJ98"/>
  <c r="DJ71"/>
  <c r="DJ100"/>
  <c r="DJ54" i="5"/>
  <c r="DJ68"/>
  <c r="DJ82"/>
  <c r="DJ96"/>
  <c r="DJ50"/>
  <c r="DJ64"/>
  <c r="DJ78"/>
  <c r="DJ52"/>
  <c r="DJ66"/>
  <c r="DJ80"/>
  <c r="DJ92"/>
  <c r="DJ94"/>
  <c r="DJ150" i="6"/>
  <c r="DJ152" s="1"/>
  <c r="DJ81" s="1"/>
  <c r="DI103"/>
  <c r="DI105" s="1"/>
  <c r="DI79" s="1"/>
  <c r="DM84"/>
  <c r="DL86"/>
  <c r="DI33" i="5"/>
  <c r="DH37"/>
  <c r="DH38" s="1"/>
  <c r="DJ72" i="6"/>
  <c r="DI76"/>
  <c r="DI78" s="1"/>
  <c r="DJ170"/>
  <c r="DI174"/>
  <c r="DI176" s="1"/>
  <c r="DI82" s="1"/>
  <c r="DJ35" i="8" l="1"/>
  <c r="DJ25"/>
  <c r="DJ28"/>
  <c r="DJ26"/>
  <c r="DJ29"/>
  <c r="DJ27"/>
  <c r="DK17"/>
  <c r="DK18"/>
  <c r="DK20"/>
  <c r="DK19"/>
  <c r="DK24"/>
  <c r="DK16"/>
  <c r="DL15"/>
  <c r="DL14"/>
  <c r="DL13"/>
  <c r="DM10"/>
  <c r="DL12"/>
  <c r="DL38"/>
  <c r="DL11"/>
  <c r="DJ55" i="5"/>
  <c r="DJ56" s="1"/>
  <c r="DJ97"/>
  <c r="DJ98" s="1"/>
  <c r="DJ103" i="6"/>
  <c r="DJ105" s="1"/>
  <c r="DJ79" s="1"/>
  <c r="DK150"/>
  <c r="DK152" s="1"/>
  <c r="DK81" s="1"/>
  <c r="DJ69" i="5"/>
  <c r="DJ70" s="1"/>
  <c r="DJ83"/>
  <c r="DJ84" s="1"/>
  <c r="DK126" i="6"/>
  <c r="DK128" s="1"/>
  <c r="DK80" s="1"/>
  <c r="DL127"/>
  <c r="DL175"/>
  <c r="DL151"/>
  <c r="DL83"/>
  <c r="DL104"/>
  <c r="DL147"/>
  <c r="DL145"/>
  <c r="DL169"/>
  <c r="DL121"/>
  <c r="DL123"/>
  <c r="DL126" s="1"/>
  <c r="DL128" s="1"/>
  <c r="DL80" s="1"/>
  <c r="DL171"/>
  <c r="DN23" i="5"/>
  <c r="DM25"/>
  <c r="DN84" i="6"/>
  <c r="DM86"/>
  <c r="DL36" i="5"/>
  <c r="DL34"/>
  <c r="DL32"/>
  <c r="DK73" i="6"/>
  <c r="DK71"/>
  <c r="DK100"/>
  <c r="DK98"/>
  <c r="DK82" i="5"/>
  <c r="DK54"/>
  <c r="DK68"/>
  <c r="DK96"/>
  <c r="DK50"/>
  <c r="DK64"/>
  <c r="DK78"/>
  <c r="DK80"/>
  <c r="DK83" s="1"/>
  <c r="DK52"/>
  <c r="DK55" s="1"/>
  <c r="DK56" s="1"/>
  <c r="DK66"/>
  <c r="DK92"/>
  <c r="DK94"/>
  <c r="DK97" s="1"/>
  <c r="DK98" s="1"/>
  <c r="DJ33"/>
  <c r="DI37"/>
  <c r="DI38" s="1"/>
  <c r="DJ174" i="6"/>
  <c r="DJ176" s="1"/>
  <c r="DJ82" s="1"/>
  <c r="DK170"/>
  <c r="DK72"/>
  <c r="DJ76"/>
  <c r="DJ78" s="1"/>
  <c r="DK25" i="8" l="1"/>
  <c r="DK27"/>
  <c r="DK29"/>
  <c r="DK28"/>
  <c r="DK26"/>
  <c r="DK35"/>
  <c r="DM38"/>
  <c r="DM12"/>
  <c r="DM11"/>
  <c r="DM14"/>
  <c r="DN10"/>
  <c r="DM13"/>
  <c r="DM15"/>
  <c r="DL20"/>
  <c r="DL24"/>
  <c r="DL18"/>
  <c r="DL16"/>
  <c r="DL17"/>
  <c r="DL19"/>
  <c r="DK69" i="5"/>
  <c r="DK70" s="1"/>
  <c r="DK84"/>
  <c r="DL150" i="6"/>
  <c r="DL152" s="1"/>
  <c r="DL81" s="1"/>
  <c r="DM36" i="5"/>
  <c r="DM34"/>
  <c r="DM32"/>
  <c r="DO23"/>
  <c r="DN25"/>
  <c r="DK103" i="6"/>
  <c r="DK105" s="1"/>
  <c r="DK79" s="1"/>
  <c r="DM175"/>
  <c r="DM151"/>
  <c r="DM127"/>
  <c r="DM83"/>
  <c r="DM104"/>
  <c r="DM145"/>
  <c r="DM121"/>
  <c r="DM147"/>
  <c r="DM123"/>
  <c r="DM169"/>
  <c r="DM171"/>
  <c r="DL82" i="5"/>
  <c r="DL96"/>
  <c r="DL54"/>
  <c r="DL68"/>
  <c r="DL50"/>
  <c r="DL64"/>
  <c r="DL80"/>
  <c r="DL78"/>
  <c r="DL52"/>
  <c r="DL55" s="1"/>
  <c r="DL56" s="1"/>
  <c r="DL66"/>
  <c r="DL69" s="1"/>
  <c r="DL92"/>
  <c r="DL94"/>
  <c r="DO84" i="6"/>
  <c r="DN86"/>
  <c r="DL73"/>
  <c r="DL71"/>
  <c r="DL98"/>
  <c r="DL100"/>
  <c r="DK33" i="5"/>
  <c r="DJ37"/>
  <c r="DJ38" s="1"/>
  <c r="DL72" i="6"/>
  <c r="DK76"/>
  <c r="DK78" s="1"/>
  <c r="DL170"/>
  <c r="DK174"/>
  <c r="DK176" s="1"/>
  <c r="DK82" s="1"/>
  <c r="DL27" i="8" l="1"/>
  <c r="DL25"/>
  <c r="DL35"/>
  <c r="DL28"/>
  <c r="DL26"/>
  <c r="DL29"/>
  <c r="DN13"/>
  <c r="DN38"/>
  <c r="DN15"/>
  <c r="DN11"/>
  <c r="DN14"/>
  <c r="DO10"/>
  <c r="DN12"/>
  <c r="DM17"/>
  <c r="DM24"/>
  <c r="DM19"/>
  <c r="DM16"/>
  <c r="DM20"/>
  <c r="DM18"/>
  <c r="DL97" i="5"/>
  <c r="DL98" s="1"/>
  <c r="DO86" i="6"/>
  <c r="DP84"/>
  <c r="DO25" i="5"/>
  <c r="DP23"/>
  <c r="DL83"/>
  <c r="DL84" s="1"/>
  <c r="DM126" i="6"/>
  <c r="DM128" s="1"/>
  <c r="DM80" s="1"/>
  <c r="DL103"/>
  <c r="DL105" s="1"/>
  <c r="DL79" s="1"/>
  <c r="DN104"/>
  <c r="DN83"/>
  <c r="DN175"/>
  <c r="DN151"/>
  <c r="DN127"/>
  <c r="DN147"/>
  <c r="DN169"/>
  <c r="DN121"/>
  <c r="DN145"/>
  <c r="DN171"/>
  <c r="DN123"/>
  <c r="DL70" i="5"/>
  <c r="DM150" i="6"/>
  <c r="DM152" s="1"/>
  <c r="DM81" s="1"/>
  <c r="DM73"/>
  <c r="DM71"/>
  <c r="DM98"/>
  <c r="DM100"/>
  <c r="DN36" i="5"/>
  <c r="DN32"/>
  <c r="DN34"/>
  <c r="DM82"/>
  <c r="DM96"/>
  <c r="DM54"/>
  <c r="DM68"/>
  <c r="DM50"/>
  <c r="DM64"/>
  <c r="DM78"/>
  <c r="DM52"/>
  <c r="DM66"/>
  <c r="DM80"/>
  <c r="DM92"/>
  <c r="DM94"/>
  <c r="DM97" s="1"/>
  <c r="DK37"/>
  <c r="DK38" s="1"/>
  <c r="DL33"/>
  <c r="DL174" i="6"/>
  <c r="DL176" s="1"/>
  <c r="DL82" s="1"/>
  <c r="DM170"/>
  <c r="DL76"/>
  <c r="DL78" s="1"/>
  <c r="DM72"/>
  <c r="DO13" i="8" l="1"/>
  <c r="DP10"/>
  <c r="DO15"/>
  <c r="DO12"/>
  <c r="DO38"/>
  <c r="DO11"/>
  <c r="DO14"/>
  <c r="DN20"/>
  <c r="DN18"/>
  <c r="DN17"/>
  <c r="DN24"/>
  <c r="DN19"/>
  <c r="DN16"/>
  <c r="DM28"/>
  <c r="DM25"/>
  <c r="DM27"/>
  <c r="DM29"/>
  <c r="DM26"/>
  <c r="DM35"/>
  <c r="DM103" i="6"/>
  <c r="DM105" s="1"/>
  <c r="DM79" s="1"/>
  <c r="DM83" i="5"/>
  <c r="DM84" s="1"/>
  <c r="DN150" i="6"/>
  <c r="DN152" s="1"/>
  <c r="DN81" s="1"/>
  <c r="DN54" i="5"/>
  <c r="DN68"/>
  <c r="DN96"/>
  <c r="DN82"/>
  <c r="DN50"/>
  <c r="DN64"/>
  <c r="DN78"/>
  <c r="DN80"/>
  <c r="DN52"/>
  <c r="DN55" s="1"/>
  <c r="DN56" s="1"/>
  <c r="DN66"/>
  <c r="DN69" s="1"/>
  <c r="DN70" s="1"/>
  <c r="DN92"/>
  <c r="DN94"/>
  <c r="DN73" i="6"/>
  <c r="DN100"/>
  <c r="DN71"/>
  <c r="DN98"/>
  <c r="DP25" i="5"/>
  <c r="DQ23"/>
  <c r="DM69"/>
  <c r="DM70" s="1"/>
  <c r="DO36"/>
  <c r="DO32"/>
  <c r="DO34"/>
  <c r="DM98"/>
  <c r="DM55"/>
  <c r="DM56" s="1"/>
  <c r="DQ84" i="6"/>
  <c r="DP86"/>
  <c r="DN126"/>
  <c r="DN128" s="1"/>
  <c r="DN80" s="1"/>
  <c r="DO83"/>
  <c r="DO151"/>
  <c r="DO104"/>
  <c r="DO175"/>
  <c r="DO127"/>
  <c r="DO169"/>
  <c r="DO147"/>
  <c r="DO123"/>
  <c r="DO145"/>
  <c r="DO171"/>
  <c r="DO121"/>
  <c r="DL37" i="5"/>
  <c r="DL38" s="1"/>
  <c r="DM33"/>
  <c r="DN170" i="6"/>
  <c r="DM174"/>
  <c r="DM176" s="1"/>
  <c r="DM82" s="1"/>
  <c r="DN72"/>
  <c r="DM76"/>
  <c r="DM78" s="1"/>
  <c r="DN28" i="8" l="1"/>
  <c r="DN25"/>
  <c r="DN29"/>
  <c r="DN26"/>
  <c r="DN35"/>
  <c r="DN27"/>
  <c r="DP12"/>
  <c r="DP11"/>
  <c r="DQ10"/>
  <c r="DP14"/>
  <c r="DP38"/>
  <c r="DP15"/>
  <c r="DP13"/>
  <c r="DO19"/>
  <c r="DO17"/>
  <c r="DO16"/>
  <c r="DO18"/>
  <c r="DO20"/>
  <c r="DO24"/>
  <c r="DN97" i="5"/>
  <c r="DN98" s="1"/>
  <c r="DN83"/>
  <c r="DN84" s="1"/>
  <c r="DO126" i="6"/>
  <c r="DO128" s="1"/>
  <c r="DO80" s="1"/>
  <c r="DR84"/>
  <c r="DQ86"/>
  <c r="DO73"/>
  <c r="DO98"/>
  <c r="DO100"/>
  <c r="DO71"/>
  <c r="DO82" i="5"/>
  <c r="DO54"/>
  <c r="DO68"/>
  <c r="DO96"/>
  <c r="DO50"/>
  <c r="DO64"/>
  <c r="DO78"/>
  <c r="DO52"/>
  <c r="DO80"/>
  <c r="DO66"/>
  <c r="DO69" s="1"/>
  <c r="DO92"/>
  <c r="DO94"/>
  <c r="DR23"/>
  <c r="DQ25"/>
  <c r="DN103" i="6"/>
  <c r="DN105" s="1"/>
  <c r="DN79" s="1"/>
  <c r="DO150"/>
  <c r="DO152" s="1"/>
  <c r="DO81" s="1"/>
  <c r="DP175"/>
  <c r="DP127"/>
  <c r="DP104"/>
  <c r="DP151"/>
  <c r="DP83"/>
  <c r="DP147"/>
  <c r="DP145"/>
  <c r="DP169"/>
  <c r="DP123"/>
  <c r="DP171"/>
  <c r="DP121"/>
  <c r="DP36" i="5"/>
  <c r="DP32"/>
  <c r="DP34"/>
  <c r="DM37"/>
  <c r="DM38" s="1"/>
  <c r="DN33"/>
  <c r="DN174" i="6"/>
  <c r="DN176" s="1"/>
  <c r="DN82" s="1"/>
  <c r="DO170"/>
  <c r="DN76"/>
  <c r="DN78" s="1"/>
  <c r="DO72"/>
  <c r="DO29" i="8" l="1"/>
  <c r="DO28"/>
  <c r="DO35"/>
  <c r="DO27"/>
  <c r="DO25"/>
  <c r="DO26"/>
  <c r="DP20"/>
  <c r="DP24"/>
  <c r="DP19"/>
  <c r="DP17"/>
  <c r="DP16"/>
  <c r="DP18"/>
  <c r="DQ14"/>
  <c r="DR10"/>
  <c r="DQ15"/>
  <c r="DQ38"/>
  <c r="DQ13"/>
  <c r="DQ12"/>
  <c r="DQ11"/>
  <c r="DO103" i="6"/>
  <c r="DO105" s="1"/>
  <c r="DO79" s="1"/>
  <c r="DO97" i="5"/>
  <c r="DO98" s="1"/>
  <c r="DP126" i="6"/>
  <c r="DP128" s="1"/>
  <c r="DP80" s="1"/>
  <c r="DO83" i="5"/>
  <c r="DO84" s="1"/>
  <c r="DP73" i="6"/>
  <c r="DP100"/>
  <c r="DP103" s="1"/>
  <c r="DP105" s="1"/>
  <c r="DP79" s="1"/>
  <c r="DP98"/>
  <c r="DP71"/>
  <c r="DS23" i="5"/>
  <c r="DR25"/>
  <c r="DO55"/>
  <c r="DO56" s="1"/>
  <c r="DQ151" i="6"/>
  <c r="DQ104"/>
  <c r="DQ175"/>
  <c r="DQ127"/>
  <c r="DQ83"/>
  <c r="DQ171"/>
  <c r="DQ123"/>
  <c r="DQ145"/>
  <c r="DQ169"/>
  <c r="DQ121"/>
  <c r="DQ147"/>
  <c r="DP82" i="5"/>
  <c r="DP54"/>
  <c r="DP68"/>
  <c r="DP96"/>
  <c r="DP50"/>
  <c r="DP64"/>
  <c r="DP78"/>
  <c r="DP66"/>
  <c r="DP52"/>
  <c r="DP55" s="1"/>
  <c r="DP80"/>
  <c r="DP92"/>
  <c r="DP94"/>
  <c r="DP150" i="6"/>
  <c r="DP152" s="1"/>
  <c r="DP81" s="1"/>
  <c r="DQ36" i="5"/>
  <c r="DQ34"/>
  <c r="DQ32"/>
  <c r="DO70"/>
  <c r="DR86" i="6"/>
  <c r="DS84"/>
  <c r="DO33" i="5"/>
  <c r="DN37"/>
  <c r="DN38" s="1"/>
  <c r="DP170" i="6"/>
  <c r="DO174"/>
  <c r="DO176" s="1"/>
  <c r="DO82" s="1"/>
  <c r="DO76"/>
  <c r="DO78" s="1"/>
  <c r="DP72"/>
  <c r="DQ19" i="8" l="1"/>
  <c r="DQ18"/>
  <c r="DQ24"/>
  <c r="DQ20"/>
  <c r="DQ17"/>
  <c r="DQ16"/>
  <c r="DP26"/>
  <c r="DP28"/>
  <c r="DP27"/>
  <c r="DP29"/>
  <c r="DP35"/>
  <c r="DP25"/>
  <c r="DS10"/>
  <c r="DR12"/>
  <c r="DR38"/>
  <c r="DR14"/>
  <c r="DR15"/>
  <c r="DR13"/>
  <c r="DR11"/>
  <c r="DT84" i="6"/>
  <c r="DS86"/>
  <c r="DR36" i="5"/>
  <c r="DR34"/>
  <c r="DR32"/>
  <c r="DR104" i="6"/>
  <c r="DR83"/>
  <c r="DR151"/>
  <c r="DR175"/>
  <c r="DR127"/>
  <c r="DR145"/>
  <c r="DR169"/>
  <c r="DR123"/>
  <c r="DR121"/>
  <c r="DR171"/>
  <c r="DR147"/>
  <c r="DR150" s="1"/>
  <c r="DR152" s="1"/>
  <c r="DR81" s="1"/>
  <c r="DQ54" i="5"/>
  <c r="DQ68"/>
  <c r="DQ96"/>
  <c r="DQ82"/>
  <c r="DQ50"/>
  <c r="DQ64"/>
  <c r="DQ66"/>
  <c r="DQ52"/>
  <c r="DQ78"/>
  <c r="DQ80"/>
  <c r="DQ92"/>
  <c r="DQ94"/>
  <c r="DQ97" s="1"/>
  <c r="DQ98" s="1"/>
  <c r="DP83"/>
  <c r="DP84" s="1"/>
  <c r="DQ73" i="6"/>
  <c r="DQ100"/>
  <c r="DQ71"/>
  <c r="DQ98"/>
  <c r="DS25" i="5"/>
  <c r="DT23"/>
  <c r="DP56"/>
  <c r="DP97"/>
  <c r="DP98" s="1"/>
  <c r="DP69"/>
  <c r="DP70" s="1"/>
  <c r="DQ150" i="6"/>
  <c r="DQ152" s="1"/>
  <c r="DQ81" s="1"/>
  <c r="DQ126"/>
  <c r="DQ128" s="1"/>
  <c r="DQ80" s="1"/>
  <c r="DO37" i="5"/>
  <c r="DO38" s="1"/>
  <c r="DP33"/>
  <c r="DQ170" i="6"/>
  <c r="DP174"/>
  <c r="DP176" s="1"/>
  <c r="DP82" s="1"/>
  <c r="DQ72"/>
  <c r="DP76"/>
  <c r="DP78" s="1"/>
  <c r="DR24" i="8" l="1"/>
  <c r="DR20"/>
  <c r="DR19"/>
  <c r="DR16"/>
  <c r="DR18"/>
  <c r="DR17"/>
  <c r="DQ29"/>
  <c r="DQ27"/>
  <c r="DQ35"/>
  <c r="DQ28"/>
  <c r="DQ25"/>
  <c r="DQ26"/>
  <c r="DS15"/>
  <c r="DS14"/>
  <c r="DS38"/>
  <c r="DS12"/>
  <c r="DT10"/>
  <c r="DS13"/>
  <c r="DS11"/>
  <c r="DQ69" i="5"/>
  <c r="DQ70" s="1"/>
  <c r="DR126" i="6"/>
  <c r="DR128" s="1"/>
  <c r="DR80" s="1"/>
  <c r="DQ55" i="5"/>
  <c r="DQ56" s="1"/>
  <c r="DT25"/>
  <c r="DU23"/>
  <c r="DQ103" i="6"/>
  <c r="DQ105" s="1"/>
  <c r="DQ79" s="1"/>
  <c r="DR73"/>
  <c r="DR98"/>
  <c r="DR100"/>
  <c r="DR103" s="1"/>
  <c r="DR105" s="1"/>
  <c r="DR79" s="1"/>
  <c r="DR71"/>
  <c r="DR54" i="5"/>
  <c r="DR68"/>
  <c r="DR82"/>
  <c r="DR96"/>
  <c r="DR50"/>
  <c r="DR64"/>
  <c r="DR66"/>
  <c r="DR69" s="1"/>
  <c r="DR70" s="1"/>
  <c r="DR52"/>
  <c r="DR78"/>
  <c r="DR80"/>
  <c r="DR92"/>
  <c r="DR94"/>
  <c r="DS83" i="6"/>
  <c r="DS151"/>
  <c r="DS104"/>
  <c r="DS175"/>
  <c r="DS127"/>
  <c r="DS147"/>
  <c r="DS121"/>
  <c r="DS169"/>
  <c r="DS123"/>
  <c r="DS145"/>
  <c r="DS171"/>
  <c r="DS36" i="5"/>
  <c r="DS32"/>
  <c r="DS34"/>
  <c r="DQ83"/>
  <c r="DQ84" s="1"/>
  <c r="DU84" i="6"/>
  <c r="DT86"/>
  <c r="DP37" i="5"/>
  <c r="DP38" s="1"/>
  <c r="DQ33"/>
  <c r="DR170" i="6"/>
  <c r="DQ174"/>
  <c r="DQ176" s="1"/>
  <c r="DQ82" s="1"/>
  <c r="DR72"/>
  <c r="DQ76"/>
  <c r="DQ78" s="1"/>
  <c r="DS24" i="8" l="1"/>
  <c r="DS20"/>
  <c r="DS18"/>
  <c r="DS19"/>
  <c r="DS17"/>
  <c r="DS16"/>
  <c r="DT14"/>
  <c r="DU10"/>
  <c r="DT12"/>
  <c r="DT13"/>
  <c r="DT38"/>
  <c r="DT15"/>
  <c r="DT11"/>
  <c r="DR29"/>
  <c r="DR35"/>
  <c r="DR28"/>
  <c r="DR27"/>
  <c r="DR25"/>
  <c r="DR26"/>
  <c r="DR97" i="5"/>
  <c r="DR98" s="1"/>
  <c r="DS126" i="6"/>
  <c r="DS128" s="1"/>
  <c r="DS80" s="1"/>
  <c r="DT151"/>
  <c r="DT175"/>
  <c r="DT127"/>
  <c r="DT83"/>
  <c r="DT104"/>
  <c r="DT145"/>
  <c r="DT123"/>
  <c r="DT169"/>
  <c r="DT147"/>
  <c r="DT171"/>
  <c r="DT121"/>
  <c r="DV23" i="5"/>
  <c r="DU25"/>
  <c r="DS73" i="6"/>
  <c r="DS100"/>
  <c r="DS98"/>
  <c r="DS71"/>
  <c r="DV84"/>
  <c r="DU86"/>
  <c r="DS82" i="5"/>
  <c r="DS54"/>
  <c r="DS68"/>
  <c r="DS96"/>
  <c r="DS50"/>
  <c r="DS64"/>
  <c r="DS78"/>
  <c r="DS66"/>
  <c r="DS52"/>
  <c r="DS55" s="1"/>
  <c r="DS56" s="1"/>
  <c r="DS80"/>
  <c r="DS92"/>
  <c r="DS94"/>
  <c r="DR55"/>
  <c r="DR56" s="1"/>
  <c r="DS150" i="6"/>
  <c r="DS152" s="1"/>
  <c r="DS81" s="1"/>
  <c r="DR83" i="5"/>
  <c r="DR84" s="1"/>
  <c r="DT36"/>
  <c r="DT34"/>
  <c r="DT32"/>
  <c r="DQ37"/>
  <c r="DQ38" s="1"/>
  <c r="DR33"/>
  <c r="DR76" i="6"/>
  <c r="DR78" s="1"/>
  <c r="DS72"/>
  <c r="DR174"/>
  <c r="DR176" s="1"/>
  <c r="DR82" s="1"/>
  <c r="DS170"/>
  <c r="DV10" i="8" l="1"/>
  <c r="DU13"/>
  <c r="DU38"/>
  <c r="DU11"/>
  <c r="DU12"/>
  <c r="DU15"/>
  <c r="DU14"/>
  <c r="DT24"/>
  <c r="DT18"/>
  <c r="DT16"/>
  <c r="DT19"/>
  <c r="DT17"/>
  <c r="DT20"/>
  <c r="DS26"/>
  <c r="DS28"/>
  <c r="DS35"/>
  <c r="DS29"/>
  <c r="DS25"/>
  <c r="DS27"/>
  <c r="DS97" i="5"/>
  <c r="DS98" s="1"/>
  <c r="DS103" i="6"/>
  <c r="DS105" s="1"/>
  <c r="DS79" s="1"/>
  <c r="DS69" i="5"/>
  <c r="DS70" s="1"/>
  <c r="DT82"/>
  <c r="DT96"/>
  <c r="DT54"/>
  <c r="DT68"/>
  <c r="DT50"/>
  <c r="DT64"/>
  <c r="DT66"/>
  <c r="DT80"/>
  <c r="DT78"/>
  <c r="DT52"/>
  <c r="DT92"/>
  <c r="DT94"/>
  <c r="DT97" s="1"/>
  <c r="DT98" s="1"/>
  <c r="DU175" i="6"/>
  <c r="DU151"/>
  <c r="DU104"/>
  <c r="DU127"/>
  <c r="DU83"/>
  <c r="DU145"/>
  <c r="DU121"/>
  <c r="DU123"/>
  <c r="DU126" s="1"/>
  <c r="DU128" s="1"/>
  <c r="DU80" s="1"/>
  <c r="DU147"/>
  <c r="DU169"/>
  <c r="DU171"/>
  <c r="DW84"/>
  <c r="DV86"/>
  <c r="DT126"/>
  <c r="DT128" s="1"/>
  <c r="DT80" s="1"/>
  <c r="DS83" i="5"/>
  <c r="DS84" s="1"/>
  <c r="DW23"/>
  <c r="DV25"/>
  <c r="DT73" i="6"/>
  <c r="DT98"/>
  <c r="DT71"/>
  <c r="DT100"/>
  <c r="DU36" i="5"/>
  <c r="DU32"/>
  <c r="DU34"/>
  <c r="DT150" i="6"/>
  <c r="DT152" s="1"/>
  <c r="DT81" s="1"/>
  <c r="DS33" i="5"/>
  <c r="DR37"/>
  <c r="DR38" s="1"/>
  <c r="DT72" i="6"/>
  <c r="DS76"/>
  <c r="DS78" s="1"/>
  <c r="DT170"/>
  <c r="DS174"/>
  <c r="DS176" s="1"/>
  <c r="DS82" s="1"/>
  <c r="DT25" i="8" l="1"/>
  <c r="DT27"/>
  <c r="DT29"/>
  <c r="DT35"/>
  <c r="DT28"/>
  <c r="DT26"/>
  <c r="DU20"/>
  <c r="DU19"/>
  <c r="DU18"/>
  <c r="DU17"/>
  <c r="DU24"/>
  <c r="DU16"/>
  <c r="DW10"/>
  <c r="DV14"/>
  <c r="DV38"/>
  <c r="DV13"/>
  <c r="DV11"/>
  <c r="DV12"/>
  <c r="DV15"/>
  <c r="DT69" i="5"/>
  <c r="DT70" s="1"/>
  <c r="DT55"/>
  <c r="DT56" s="1"/>
  <c r="DT83"/>
  <c r="DT84" s="1"/>
  <c r="DU82"/>
  <c r="DU96"/>
  <c r="DU54"/>
  <c r="DU68"/>
  <c r="DU50"/>
  <c r="DU64"/>
  <c r="DU66"/>
  <c r="DU80"/>
  <c r="DU52"/>
  <c r="DU55" s="1"/>
  <c r="DU78"/>
  <c r="DU92"/>
  <c r="DU94"/>
  <c r="DV104" i="6"/>
  <c r="DV83"/>
  <c r="DV127"/>
  <c r="DV175"/>
  <c r="DV151"/>
  <c r="DV147"/>
  <c r="DV169"/>
  <c r="DV171"/>
  <c r="DV145"/>
  <c r="DV123"/>
  <c r="DV121"/>
  <c r="DT103"/>
  <c r="DT105" s="1"/>
  <c r="DT79" s="1"/>
  <c r="DW25" i="5"/>
  <c r="DX23"/>
  <c r="DX84" i="6"/>
  <c r="DW86"/>
  <c r="DV36" i="5"/>
  <c r="DV32"/>
  <c r="DV34"/>
  <c r="DU150" i="6"/>
  <c r="DU152" s="1"/>
  <c r="DU81" s="1"/>
  <c r="DU73"/>
  <c r="DU71"/>
  <c r="DU98"/>
  <c r="DU100"/>
  <c r="DT33" i="5"/>
  <c r="DS37"/>
  <c r="DS38" s="1"/>
  <c r="DU72" i="6"/>
  <c r="DT76"/>
  <c r="DT78" s="1"/>
  <c r="DU170"/>
  <c r="DT174"/>
  <c r="DT176" s="1"/>
  <c r="DT82" s="1"/>
  <c r="DV19" i="8" l="1"/>
  <c r="DV18"/>
  <c r="DV20"/>
  <c r="DV17"/>
  <c r="DV16"/>
  <c r="DV24"/>
  <c r="DU27"/>
  <c r="DU35"/>
  <c r="DU28"/>
  <c r="DU26"/>
  <c r="DU29"/>
  <c r="DU25"/>
  <c r="DW13"/>
  <c r="DX10"/>
  <c r="DW14"/>
  <c r="DW38"/>
  <c r="DW12"/>
  <c r="DW15"/>
  <c r="DW11"/>
  <c r="DU83" i="5"/>
  <c r="DU84" s="1"/>
  <c r="DU97"/>
  <c r="DU98" s="1"/>
  <c r="DU69"/>
  <c r="DV54"/>
  <c r="DV68"/>
  <c r="DV82"/>
  <c r="DV96"/>
  <c r="DV50"/>
  <c r="DV64"/>
  <c r="DV80"/>
  <c r="DV78"/>
  <c r="DV66"/>
  <c r="DV52"/>
  <c r="DV92"/>
  <c r="DV94"/>
  <c r="DW83" i="6"/>
  <c r="DW151"/>
  <c r="DW104"/>
  <c r="DW175"/>
  <c r="DW127"/>
  <c r="DW145"/>
  <c r="DW147"/>
  <c r="DW169"/>
  <c r="DW171"/>
  <c r="DW123"/>
  <c r="DW121"/>
  <c r="DU70" i="5"/>
  <c r="DY84" i="6"/>
  <c r="DX86"/>
  <c r="DV126"/>
  <c r="DV128" s="1"/>
  <c r="DV80" s="1"/>
  <c r="DV150"/>
  <c r="DV152" s="1"/>
  <c r="DV81" s="1"/>
  <c r="DV73"/>
  <c r="DV100"/>
  <c r="DV98"/>
  <c r="DV71"/>
  <c r="DW36" i="5"/>
  <c r="DW32"/>
  <c r="DW34"/>
  <c r="DU103" i="6"/>
  <c r="DU105" s="1"/>
  <c r="DU79" s="1"/>
  <c r="DX25" i="5"/>
  <c r="DY23"/>
  <c r="DU56"/>
  <c r="DT37"/>
  <c r="DT38" s="1"/>
  <c r="DU33"/>
  <c r="DU76" i="6"/>
  <c r="DU78" s="1"/>
  <c r="DV72"/>
  <c r="DV170"/>
  <c r="DU174"/>
  <c r="DU176" s="1"/>
  <c r="DU82" s="1"/>
  <c r="DW19" i="8" l="1"/>
  <c r="DW20"/>
  <c r="DW24"/>
  <c r="DW17"/>
  <c r="DW18"/>
  <c r="DW16"/>
  <c r="DY10"/>
  <c r="DX12"/>
  <c r="DX38"/>
  <c r="DX11"/>
  <c r="DX15"/>
  <c r="DX13"/>
  <c r="DX14"/>
  <c r="DV28"/>
  <c r="DV29"/>
  <c r="DV25"/>
  <c r="DV35"/>
  <c r="DV26"/>
  <c r="DV27"/>
  <c r="DV55" i="5"/>
  <c r="DV56" s="1"/>
  <c r="DW150" i="6"/>
  <c r="DW152" s="1"/>
  <c r="DW81" s="1"/>
  <c r="DV97" i="5"/>
  <c r="DV98" s="1"/>
  <c r="DX36"/>
  <c r="DX34"/>
  <c r="DX32"/>
  <c r="DV83"/>
  <c r="DV84" s="1"/>
  <c r="DV103" i="6"/>
  <c r="DV105" s="1"/>
  <c r="DV79" s="1"/>
  <c r="DX151"/>
  <c r="DX175"/>
  <c r="DX127"/>
  <c r="DX83"/>
  <c r="DX104"/>
  <c r="DX145"/>
  <c r="DX171"/>
  <c r="DX123"/>
  <c r="DX169"/>
  <c r="DX147"/>
  <c r="DX150" s="1"/>
  <c r="DX152" s="1"/>
  <c r="DX81" s="1"/>
  <c r="DX121"/>
  <c r="DW126"/>
  <c r="DW128" s="1"/>
  <c r="DW80" s="1"/>
  <c r="DZ23" i="5"/>
  <c r="DY25"/>
  <c r="DW82"/>
  <c r="DW54"/>
  <c r="DW68"/>
  <c r="DW96"/>
  <c r="DW50"/>
  <c r="DW64"/>
  <c r="DW78"/>
  <c r="DW80"/>
  <c r="DW66"/>
  <c r="DW52"/>
  <c r="DW92"/>
  <c r="DW94"/>
  <c r="DZ84" i="6"/>
  <c r="DY86"/>
  <c r="DW73"/>
  <c r="DW71"/>
  <c r="DW100"/>
  <c r="DW98"/>
  <c r="DV69" i="5"/>
  <c r="DV70" s="1"/>
  <c r="DU37"/>
  <c r="DU38" s="1"/>
  <c r="DV33"/>
  <c r="DV174" i="6"/>
  <c r="DV176" s="1"/>
  <c r="DV82" s="1"/>
  <c r="DW170"/>
  <c r="DW72"/>
  <c r="DV76"/>
  <c r="DV78" s="1"/>
  <c r="DY15" i="8" l="1"/>
  <c r="DY11"/>
  <c r="DZ10"/>
  <c r="DY14"/>
  <c r="DY38"/>
  <c r="DY12"/>
  <c r="DY13"/>
  <c r="DW25"/>
  <c r="DW29"/>
  <c r="DW27"/>
  <c r="DW28"/>
  <c r="DW26"/>
  <c r="DW35"/>
  <c r="DX16"/>
  <c r="DX20"/>
  <c r="DX18"/>
  <c r="DX19"/>
  <c r="DX17"/>
  <c r="DX24"/>
  <c r="DW55" i="5"/>
  <c r="DW56" s="1"/>
  <c r="DW97"/>
  <c r="DW98" s="1"/>
  <c r="DW83"/>
  <c r="DW103" i="6"/>
  <c r="DW105" s="1"/>
  <c r="DW79" s="1"/>
  <c r="EA84"/>
  <c r="DZ86"/>
  <c r="DW84" i="5"/>
  <c r="EA23"/>
  <c r="DZ25"/>
  <c r="DY175" i="6"/>
  <c r="DY151"/>
  <c r="DY104"/>
  <c r="DY83"/>
  <c r="DY127"/>
  <c r="DY169"/>
  <c r="DY123"/>
  <c r="DY171"/>
  <c r="DY121"/>
  <c r="DY145"/>
  <c r="DY147"/>
  <c r="DW69" i="5"/>
  <c r="DW70" s="1"/>
  <c r="DY36"/>
  <c r="DY34"/>
  <c r="DY32"/>
  <c r="DX126" i="6"/>
  <c r="DX128" s="1"/>
  <c r="DX80" s="1"/>
  <c r="DX73"/>
  <c r="DX100"/>
  <c r="DX98"/>
  <c r="DX71"/>
  <c r="DX82" i="5"/>
  <c r="DX54"/>
  <c r="DX68"/>
  <c r="DX96"/>
  <c r="DX50"/>
  <c r="DX64"/>
  <c r="DX80"/>
  <c r="DX66"/>
  <c r="DX78"/>
  <c r="DX52"/>
  <c r="DX92"/>
  <c r="DX94"/>
  <c r="DW33"/>
  <c r="DV37"/>
  <c r="DV38" s="1"/>
  <c r="DW76" i="6"/>
  <c r="DW78" s="1"/>
  <c r="DX72"/>
  <c r="DW174"/>
  <c r="DW176" s="1"/>
  <c r="DW82" s="1"/>
  <c r="DX170"/>
  <c r="DX28" i="8" l="1"/>
  <c r="DX29"/>
  <c r="DX26"/>
  <c r="DX35"/>
  <c r="DX25"/>
  <c r="DX27"/>
  <c r="DZ11"/>
  <c r="EA10"/>
  <c r="DZ14"/>
  <c r="DZ38"/>
  <c r="DZ12"/>
  <c r="DZ15"/>
  <c r="DZ13"/>
  <c r="DY19"/>
  <c r="DY24"/>
  <c r="DY20"/>
  <c r="DY16"/>
  <c r="DY17"/>
  <c r="DY18"/>
  <c r="DX55" i="5"/>
  <c r="DX56" s="1"/>
  <c r="DX83"/>
  <c r="DX84" s="1"/>
  <c r="DZ104" i="6"/>
  <c r="DZ83"/>
  <c r="DZ127"/>
  <c r="DZ175"/>
  <c r="DZ151"/>
  <c r="DZ145"/>
  <c r="DZ171"/>
  <c r="DZ121"/>
  <c r="DZ123"/>
  <c r="DZ169"/>
  <c r="DZ147"/>
  <c r="DY54" i="5"/>
  <c r="DY68"/>
  <c r="DY96"/>
  <c r="DY82"/>
  <c r="DY50"/>
  <c r="DY64"/>
  <c r="DY78"/>
  <c r="DY66"/>
  <c r="DY80"/>
  <c r="DY52"/>
  <c r="DY92"/>
  <c r="DY94"/>
  <c r="DY73" i="6"/>
  <c r="DY71"/>
  <c r="DY98"/>
  <c r="DY100"/>
  <c r="DZ36" i="5"/>
  <c r="DZ32"/>
  <c r="DZ34"/>
  <c r="EB84" i="6"/>
  <c r="EA86"/>
  <c r="DX103"/>
  <c r="DX105" s="1"/>
  <c r="DX79" s="1"/>
  <c r="DX97" i="5"/>
  <c r="DX98" s="1"/>
  <c r="DX69"/>
  <c r="DX70" s="1"/>
  <c r="DY150" i="6"/>
  <c r="DY152" s="1"/>
  <c r="DY81" s="1"/>
  <c r="DY126"/>
  <c r="DY128" s="1"/>
  <c r="DY80" s="1"/>
  <c r="EA25" i="5"/>
  <c r="EB23"/>
  <c r="DX33"/>
  <c r="DW37"/>
  <c r="DW38" s="1"/>
  <c r="DX174" i="6"/>
  <c r="DX176" s="1"/>
  <c r="DX82" s="1"/>
  <c r="DY170"/>
  <c r="DY72"/>
  <c r="DX76"/>
  <c r="DX78" s="1"/>
  <c r="EB10" i="8" l="1"/>
  <c r="EA12"/>
  <c r="EA15"/>
  <c r="EA11"/>
  <c r="EA13"/>
  <c r="EA38"/>
  <c r="EA14"/>
  <c r="DY35"/>
  <c r="DY29"/>
  <c r="DY26"/>
  <c r="DY28"/>
  <c r="DY25"/>
  <c r="DY27"/>
  <c r="DZ17"/>
  <c r="DZ16"/>
  <c r="DZ20"/>
  <c r="DZ18"/>
  <c r="DZ19"/>
  <c r="DZ24"/>
  <c r="DY103" i="6"/>
  <c r="DY105" s="1"/>
  <c r="DY79" s="1"/>
  <c r="DY55" i="5"/>
  <c r="DY56" s="1"/>
  <c r="DZ150" i="6"/>
  <c r="DZ152" s="1"/>
  <c r="DZ81" s="1"/>
  <c r="EB25" i="5"/>
  <c r="EC23"/>
  <c r="DY83"/>
  <c r="DY84" s="1"/>
  <c r="DZ73" i="6"/>
  <c r="DZ98"/>
  <c r="DZ100"/>
  <c r="DZ71"/>
  <c r="EA83"/>
  <c r="EA151"/>
  <c r="EA175"/>
  <c r="EA127"/>
  <c r="EA104"/>
  <c r="EA171"/>
  <c r="EA145"/>
  <c r="EA147"/>
  <c r="EA150" s="1"/>
  <c r="EA152" s="1"/>
  <c r="EA81" s="1"/>
  <c r="EA121"/>
  <c r="EA123"/>
  <c r="EA169"/>
  <c r="DZ54" i="5"/>
  <c r="DZ68"/>
  <c r="DZ82"/>
  <c r="DZ96"/>
  <c r="DZ50"/>
  <c r="DZ64"/>
  <c r="DZ80"/>
  <c r="DZ78"/>
  <c r="DZ66"/>
  <c r="DZ52"/>
  <c r="DZ92"/>
  <c r="DZ94"/>
  <c r="EC84" i="6"/>
  <c r="EB86"/>
  <c r="EA36" i="5"/>
  <c r="EA32"/>
  <c r="EA34"/>
  <c r="DY97"/>
  <c r="DY98" s="1"/>
  <c r="DY69"/>
  <c r="DY70" s="1"/>
  <c r="DZ126" i="6"/>
  <c r="DZ128" s="1"/>
  <c r="DZ80" s="1"/>
  <c r="DY33" i="5"/>
  <c r="DX37"/>
  <c r="DX38" s="1"/>
  <c r="DY174" i="6"/>
  <c r="DY176" s="1"/>
  <c r="DY82" s="1"/>
  <c r="DZ170"/>
  <c r="DZ72"/>
  <c r="DY76"/>
  <c r="DY78" s="1"/>
  <c r="DZ28" i="8" l="1"/>
  <c r="DZ25"/>
  <c r="DZ35"/>
  <c r="DZ27"/>
  <c r="DZ26"/>
  <c r="DZ29"/>
  <c r="EA20"/>
  <c r="EA18"/>
  <c r="EA16"/>
  <c r="EA24"/>
  <c r="EA19"/>
  <c r="EA17"/>
  <c r="EB12"/>
  <c r="EB13"/>
  <c r="EB11"/>
  <c r="EC10"/>
  <c r="EB15"/>
  <c r="EB38"/>
  <c r="EB14"/>
  <c r="DZ97" i="5"/>
  <c r="DZ98" s="1"/>
  <c r="DZ103" i="6"/>
  <c r="DZ105" s="1"/>
  <c r="DZ79" s="1"/>
  <c r="DZ55" i="5"/>
  <c r="DZ56" s="1"/>
  <c r="EA82"/>
  <c r="EA54"/>
  <c r="EA68"/>
  <c r="EA96"/>
  <c r="EA50"/>
  <c r="EA64"/>
  <c r="EA78"/>
  <c r="EA66"/>
  <c r="EA52"/>
  <c r="EA55" s="1"/>
  <c r="EA80"/>
  <c r="EA92"/>
  <c r="EA94"/>
  <c r="DZ69"/>
  <c r="DZ70" s="1"/>
  <c r="EB127" i="6"/>
  <c r="EB175"/>
  <c r="EB151"/>
  <c r="EB104"/>
  <c r="EB83"/>
  <c r="EB123"/>
  <c r="EB145"/>
  <c r="EB171"/>
  <c r="EB121"/>
  <c r="EB147"/>
  <c r="EB169"/>
  <c r="ED84"/>
  <c r="EC86"/>
  <c r="DZ83" i="5"/>
  <c r="DZ84" s="1"/>
  <c r="EA126" i="6"/>
  <c r="EA128" s="1"/>
  <c r="EA80" s="1"/>
  <c r="ED23" i="5"/>
  <c r="EC25"/>
  <c r="EA73" i="6"/>
  <c r="EA100"/>
  <c r="EA98"/>
  <c r="EA71"/>
  <c r="EB36" i="5"/>
  <c r="EB32"/>
  <c r="EB34"/>
  <c r="DZ33"/>
  <c r="DY37"/>
  <c r="DY38" s="1"/>
  <c r="DZ76" i="6"/>
  <c r="DZ78" s="1"/>
  <c r="EA72"/>
  <c r="EA170"/>
  <c r="DZ174"/>
  <c r="DZ176" s="1"/>
  <c r="DZ82" s="1"/>
  <c r="ED10" i="8" l="1"/>
  <c r="EC12"/>
  <c r="EC38"/>
  <c r="EC11"/>
  <c r="EC13"/>
  <c r="EC15"/>
  <c r="EC14"/>
  <c r="EB17"/>
  <c r="EB19"/>
  <c r="EB20"/>
  <c r="EB16"/>
  <c r="EB18"/>
  <c r="EB24"/>
  <c r="EA35"/>
  <c r="EA26"/>
  <c r="EA27"/>
  <c r="EA25"/>
  <c r="EA28"/>
  <c r="EA29"/>
  <c r="EA97" i="5"/>
  <c r="EA98" s="1"/>
  <c r="EB126" i="6"/>
  <c r="EB128" s="1"/>
  <c r="EB80" s="1"/>
  <c r="EA83" i="5"/>
  <c r="EA84" s="1"/>
  <c r="EE23"/>
  <c r="ED25"/>
  <c r="EB150" i="6"/>
  <c r="EB152" s="1"/>
  <c r="EB81" s="1"/>
  <c r="EE84"/>
  <c r="ED86"/>
  <c r="EA103"/>
  <c r="EA105" s="1"/>
  <c r="EA79" s="1"/>
  <c r="EA56" i="5"/>
  <c r="EB82"/>
  <c r="EB96"/>
  <c r="EB54"/>
  <c r="EB68"/>
  <c r="EB50"/>
  <c r="EB64"/>
  <c r="EB66"/>
  <c r="EB80"/>
  <c r="EB52"/>
  <c r="EB55" s="1"/>
  <c r="EB56" s="1"/>
  <c r="EB78"/>
  <c r="EB92"/>
  <c r="EB94"/>
  <c r="EB73" i="6"/>
  <c r="EB98"/>
  <c r="EB71"/>
  <c r="EB100"/>
  <c r="EA69" i="5"/>
  <c r="EA70" s="1"/>
  <c r="EC36"/>
  <c r="EC32"/>
  <c r="EC34"/>
  <c r="EC175" i="6"/>
  <c r="EC151"/>
  <c r="EC127"/>
  <c r="EC104"/>
  <c r="EC83"/>
  <c r="EC145"/>
  <c r="EC147"/>
  <c r="EC123"/>
  <c r="EC169"/>
  <c r="EC121"/>
  <c r="EC171"/>
  <c r="EA33" i="5"/>
  <c r="DZ37"/>
  <c r="DZ38" s="1"/>
  <c r="EA174" i="6"/>
  <c r="EA176" s="1"/>
  <c r="EA82" s="1"/>
  <c r="EB170"/>
  <c r="EA76"/>
  <c r="EA78" s="1"/>
  <c r="EB72"/>
  <c r="EC19" i="8" l="1"/>
  <c r="EC16"/>
  <c r="EC20"/>
  <c r="EC17"/>
  <c r="EC24"/>
  <c r="EC18"/>
  <c r="EB25"/>
  <c r="EB26"/>
  <c r="EB28"/>
  <c r="EB27"/>
  <c r="EB35"/>
  <c r="EB29"/>
  <c r="ED14"/>
  <c r="ED11"/>
  <c r="ED12"/>
  <c r="ED38"/>
  <c r="ED13"/>
  <c r="EE10"/>
  <c r="ED15"/>
  <c r="EB69" i="5"/>
  <c r="EB70" s="1"/>
  <c r="EB97"/>
  <c r="EB98" s="1"/>
  <c r="EB83"/>
  <c r="EC82"/>
  <c r="EC96"/>
  <c r="EC54"/>
  <c r="EC68"/>
  <c r="EC50"/>
  <c r="EC64"/>
  <c r="EC52"/>
  <c r="EC66"/>
  <c r="EC69" s="1"/>
  <c r="EC70" s="1"/>
  <c r="EC80"/>
  <c r="EC78"/>
  <c r="EC92"/>
  <c r="EC94"/>
  <c r="EC97" s="1"/>
  <c r="EE86" i="6"/>
  <c r="EF84"/>
  <c r="EC73"/>
  <c r="EC98"/>
  <c r="EC100"/>
  <c r="EC71"/>
  <c r="EB84" i="5"/>
  <c r="EC126" i="6"/>
  <c r="EC128" s="1"/>
  <c r="EC80" s="1"/>
  <c r="EB103"/>
  <c r="EB105" s="1"/>
  <c r="EB79" s="1"/>
  <c r="ED36" i="5"/>
  <c r="ED34"/>
  <c r="ED32"/>
  <c r="EC150" i="6"/>
  <c r="EC152" s="1"/>
  <c r="EC81" s="1"/>
  <c r="ED83"/>
  <c r="ED127"/>
  <c r="ED175"/>
  <c r="ED151"/>
  <c r="ED104"/>
  <c r="ED145"/>
  <c r="ED147"/>
  <c r="ED150" s="1"/>
  <c r="ED152" s="1"/>
  <c r="ED81" s="1"/>
  <c r="ED123"/>
  <c r="ED171"/>
  <c r="ED121"/>
  <c r="ED169"/>
  <c r="EE25" i="5"/>
  <c r="EF23"/>
  <c r="EB33"/>
  <c r="EA37"/>
  <c r="EA38" s="1"/>
  <c r="EB76" i="6"/>
  <c r="EB78" s="1"/>
  <c r="EC72"/>
  <c r="EC170"/>
  <c r="EB174"/>
  <c r="EB176" s="1"/>
  <c r="EB82" s="1"/>
  <c r="ED16" i="8" l="1"/>
  <c r="ED24"/>
  <c r="ED19"/>
  <c r="ED18"/>
  <c r="ED20"/>
  <c r="ED17"/>
  <c r="EC98" i="5"/>
  <c r="EE15" i="8"/>
  <c r="EF10"/>
  <c r="EE11"/>
  <c r="EE12"/>
  <c r="EE38"/>
  <c r="EE13"/>
  <c r="EE14"/>
  <c r="EC29"/>
  <c r="EC27"/>
  <c r="EC28"/>
  <c r="EC25"/>
  <c r="EC26"/>
  <c r="EC35"/>
  <c r="EC55" i="5"/>
  <c r="EC56" s="1"/>
  <c r="EC103" i="6"/>
  <c r="EC105" s="1"/>
  <c r="EC79" s="1"/>
  <c r="ED54" i="5"/>
  <c r="ED68"/>
  <c r="ED96"/>
  <c r="ED82"/>
  <c r="ED50"/>
  <c r="ED64"/>
  <c r="ED80"/>
  <c r="ED78"/>
  <c r="ED66"/>
  <c r="ED52"/>
  <c r="ED55" s="1"/>
  <c r="ED56" s="1"/>
  <c r="ED92"/>
  <c r="ED94"/>
  <c r="EE83" i="6"/>
  <c r="EE175"/>
  <c r="EE151"/>
  <c r="EE104"/>
  <c r="EE127"/>
  <c r="EE147"/>
  <c r="EE121"/>
  <c r="EE123"/>
  <c r="EE169"/>
  <c r="EE171"/>
  <c r="EE145"/>
  <c r="EF25" i="5"/>
  <c r="EG23"/>
  <c r="ED73" i="6"/>
  <c r="ED71"/>
  <c r="ED98"/>
  <c r="ED100"/>
  <c r="EE36" i="5"/>
  <c r="EE34"/>
  <c r="EE32"/>
  <c r="ED126" i="6"/>
  <c r="ED128" s="1"/>
  <c r="ED80" s="1"/>
  <c r="EG84"/>
  <c r="EF86"/>
  <c r="EC83" i="5"/>
  <c r="EC84" s="1"/>
  <c r="EC33"/>
  <c r="EB37"/>
  <c r="EB38" s="1"/>
  <c r="EC76" i="6"/>
  <c r="EC78" s="1"/>
  <c r="ED72"/>
  <c r="EC174"/>
  <c r="EC176" s="1"/>
  <c r="EC82" s="1"/>
  <c r="ED170"/>
  <c r="ED27" i="8" l="1"/>
  <c r="ED35"/>
  <c r="ED25"/>
  <c r="ED28"/>
  <c r="ED29"/>
  <c r="ED26"/>
  <c r="EE19"/>
  <c r="EE18"/>
  <c r="EE17"/>
  <c r="EE20"/>
  <c r="EE16"/>
  <c r="EE24"/>
  <c r="EF13"/>
  <c r="EF12"/>
  <c r="EF11"/>
  <c r="EF14"/>
  <c r="EF38"/>
  <c r="EG10"/>
  <c r="EF15"/>
  <c r="EE126" i="6"/>
  <c r="EE128" s="1"/>
  <c r="EE80" s="1"/>
  <c r="ED97" i="5"/>
  <c r="ED98" s="1"/>
  <c r="EF36"/>
  <c r="EF34"/>
  <c r="EF32"/>
  <c r="EF175" i="6"/>
  <c r="EF127"/>
  <c r="EF151"/>
  <c r="EF83"/>
  <c r="EF104"/>
  <c r="EF145"/>
  <c r="EF121"/>
  <c r="EF169"/>
  <c r="EF147"/>
  <c r="EF123"/>
  <c r="EF171"/>
  <c r="ED83" i="5"/>
  <c r="ED84" s="1"/>
  <c r="EH84" i="6"/>
  <c r="EG86"/>
  <c r="EE82" i="5"/>
  <c r="EE54"/>
  <c r="EE68"/>
  <c r="EE96"/>
  <c r="EE50"/>
  <c r="EE64"/>
  <c r="EE52"/>
  <c r="EE78"/>
  <c r="EE66"/>
  <c r="EE80"/>
  <c r="EE92"/>
  <c r="EE94"/>
  <c r="EE150" i="6"/>
  <c r="EE152" s="1"/>
  <c r="EE81" s="1"/>
  <c r="ED103"/>
  <c r="ED105" s="1"/>
  <c r="ED79" s="1"/>
  <c r="EH23" i="5"/>
  <c r="EG25"/>
  <c r="EE73" i="6"/>
  <c r="EE98"/>
  <c r="EE71"/>
  <c r="EE100"/>
  <c r="ED69" i="5"/>
  <c r="ED70" s="1"/>
  <c r="EC37"/>
  <c r="EC38" s="1"/>
  <c r="ED33"/>
  <c r="EE170" i="6"/>
  <c r="ED174"/>
  <c r="ED176" s="1"/>
  <c r="ED82" s="1"/>
  <c r="ED76"/>
  <c r="ED78" s="1"/>
  <c r="EE72"/>
  <c r="EE28" i="8" l="1"/>
  <c r="EE26"/>
  <c r="EE27"/>
  <c r="EE29"/>
  <c r="EE25"/>
  <c r="EE35"/>
  <c r="EG13"/>
  <c r="EG38"/>
  <c r="EG11"/>
  <c r="EH10"/>
  <c r="EG14"/>
  <c r="EG15"/>
  <c r="EG12"/>
  <c r="EF16"/>
  <c r="EF20"/>
  <c r="EF17"/>
  <c r="EF19"/>
  <c r="EF24"/>
  <c r="EF18"/>
  <c r="EE55" i="5"/>
  <c r="EE56" s="1"/>
  <c r="EE103" i="6"/>
  <c r="EE105" s="1"/>
  <c r="EE79" s="1"/>
  <c r="EE97" i="5"/>
  <c r="EE98" s="1"/>
  <c r="EF126" i="6"/>
  <c r="EF128" s="1"/>
  <c r="EF80" s="1"/>
  <c r="EG36" i="5"/>
  <c r="EG32"/>
  <c r="EG34"/>
  <c r="EG175" i="6"/>
  <c r="EG151"/>
  <c r="EG104"/>
  <c r="EG83"/>
  <c r="EG127"/>
  <c r="EG123"/>
  <c r="EG145"/>
  <c r="EG147"/>
  <c r="EG171"/>
  <c r="EG121"/>
  <c r="EG169"/>
  <c r="EF82" i="5"/>
  <c r="EF54"/>
  <c r="EF68"/>
  <c r="EF96"/>
  <c r="EF50"/>
  <c r="EF64"/>
  <c r="EF52"/>
  <c r="EF55" s="1"/>
  <c r="EF56" s="1"/>
  <c r="EF78"/>
  <c r="EF80"/>
  <c r="EF66"/>
  <c r="EF69" s="1"/>
  <c r="EF92"/>
  <c r="EF94"/>
  <c r="EI23"/>
  <c r="EH25"/>
  <c r="EH86" i="6"/>
  <c r="EI84"/>
  <c r="EF150"/>
  <c r="EF152" s="1"/>
  <c r="EF81" s="1"/>
  <c r="EE83" i="5"/>
  <c r="EE84" s="1"/>
  <c r="EF73" i="6"/>
  <c r="EF100"/>
  <c r="EF71"/>
  <c r="EF98"/>
  <c r="EE69" i="5"/>
  <c r="EE70" s="1"/>
  <c r="EE33"/>
  <c r="ED37"/>
  <c r="ED38" s="1"/>
  <c r="EE174" i="6"/>
  <c r="EE176" s="1"/>
  <c r="EE82" s="1"/>
  <c r="EF170"/>
  <c r="EE76"/>
  <c r="EE78" s="1"/>
  <c r="EF72"/>
  <c r="EG24" i="8" l="1"/>
  <c r="EG16"/>
  <c r="EG18"/>
  <c r="EG20"/>
  <c r="EG19"/>
  <c r="EG17"/>
  <c r="EF25"/>
  <c r="EF29"/>
  <c r="EF26"/>
  <c r="EF27"/>
  <c r="EF35"/>
  <c r="EF28"/>
  <c r="EH14"/>
  <c r="EH12"/>
  <c r="EI10"/>
  <c r="EH11"/>
  <c r="EH38"/>
  <c r="EH15"/>
  <c r="EH13"/>
  <c r="EF103" i="6"/>
  <c r="EF105" s="1"/>
  <c r="EF79" s="1"/>
  <c r="EF97" i="5"/>
  <c r="EF98" s="1"/>
  <c r="EJ84" i="6"/>
  <c r="EI86"/>
  <c r="EH83"/>
  <c r="EH151"/>
  <c r="EH175"/>
  <c r="EH127"/>
  <c r="EH104"/>
  <c r="EH145"/>
  <c r="EH123"/>
  <c r="EH169"/>
  <c r="EH147"/>
  <c r="EH171"/>
  <c r="EH121"/>
  <c r="EG126"/>
  <c r="EG128" s="1"/>
  <c r="EG80" s="1"/>
  <c r="EH36" i="5"/>
  <c r="EH32"/>
  <c r="EH34"/>
  <c r="EF70"/>
  <c r="EI25"/>
  <c r="EJ23"/>
  <c r="EF83"/>
  <c r="EF84" s="1"/>
  <c r="EG150" i="6"/>
  <c r="EG152" s="1"/>
  <c r="EG81" s="1"/>
  <c r="EG73"/>
  <c r="EG98"/>
  <c r="EG100"/>
  <c r="EG71"/>
  <c r="EG54" i="5"/>
  <c r="EG68"/>
  <c r="EG96"/>
  <c r="EG82"/>
  <c r="EG50"/>
  <c r="EG64"/>
  <c r="EG78"/>
  <c r="EG80"/>
  <c r="EG52"/>
  <c r="EG55" s="1"/>
  <c r="EG56" s="1"/>
  <c r="EG66"/>
  <c r="EG69" s="1"/>
  <c r="EG70" s="1"/>
  <c r="EG92"/>
  <c r="EG94"/>
  <c r="EE37"/>
  <c r="EE38" s="1"/>
  <c r="EF33"/>
  <c r="EG72" i="6"/>
  <c r="EF76"/>
  <c r="EF78" s="1"/>
  <c r="EF174"/>
  <c r="EF176" s="1"/>
  <c r="EF82" s="1"/>
  <c r="EG170"/>
  <c r="EJ10" i="8" l="1"/>
  <c r="EI12"/>
  <c r="EI11"/>
  <c r="EI38"/>
  <c r="EI14"/>
  <c r="EI15"/>
  <c r="EI13"/>
  <c r="EH16"/>
  <c r="EH18"/>
  <c r="EH20"/>
  <c r="EH17"/>
  <c r="EH24"/>
  <c r="EH19"/>
  <c r="EG27"/>
  <c r="EG28"/>
  <c r="EG25"/>
  <c r="EG29"/>
  <c r="EG26"/>
  <c r="EG35"/>
  <c r="EG103" i="6"/>
  <c r="EG105" s="1"/>
  <c r="EG79" s="1"/>
  <c r="EI83"/>
  <c r="EI175"/>
  <c r="EI151"/>
  <c r="EI104"/>
  <c r="EI127"/>
  <c r="EI123"/>
  <c r="EI121"/>
  <c r="EI145"/>
  <c r="EI169"/>
  <c r="EI171"/>
  <c r="EI147"/>
  <c r="EJ25" i="5"/>
  <c r="EK23"/>
  <c r="EH150" i="6"/>
  <c r="EH152" s="1"/>
  <c r="EH81" s="1"/>
  <c r="EH73"/>
  <c r="EH98"/>
  <c r="EH100"/>
  <c r="EH103" s="1"/>
  <c r="EH105" s="1"/>
  <c r="EH79" s="1"/>
  <c r="EH71"/>
  <c r="EK84"/>
  <c r="EJ86"/>
  <c r="EI36" i="5"/>
  <c r="EI32"/>
  <c r="EI34"/>
  <c r="EH54"/>
  <c r="EH68"/>
  <c r="EH82"/>
  <c r="EH96"/>
  <c r="EH50"/>
  <c r="EH64"/>
  <c r="EH66"/>
  <c r="EH52"/>
  <c r="EH80"/>
  <c r="EH78"/>
  <c r="EH92"/>
  <c r="EH94"/>
  <c r="EG97"/>
  <c r="EG98" s="1"/>
  <c r="EG83"/>
  <c r="EG84" s="1"/>
  <c r="EH126" i="6"/>
  <c r="EH128" s="1"/>
  <c r="EH80" s="1"/>
  <c r="EF37" i="5"/>
  <c r="EF38" s="1"/>
  <c r="EG33"/>
  <c r="EG174" i="6"/>
  <c r="EG176" s="1"/>
  <c r="EG82" s="1"/>
  <c r="EH170"/>
  <c r="EG76"/>
  <c r="EG78" s="1"/>
  <c r="EH72"/>
  <c r="EH27" i="8" l="1"/>
  <c r="EH25"/>
  <c r="EH29"/>
  <c r="EH26"/>
  <c r="EH35"/>
  <c r="EH28"/>
  <c r="EI16"/>
  <c r="EI18"/>
  <c r="EI24"/>
  <c r="EI20"/>
  <c r="EI17"/>
  <c r="EI19"/>
  <c r="EJ38"/>
  <c r="EJ15"/>
  <c r="EJ12"/>
  <c r="EJ13"/>
  <c r="EK10"/>
  <c r="EJ14"/>
  <c r="EJ11"/>
  <c r="EH97" i="5"/>
  <c r="EH98" s="1"/>
  <c r="EH55"/>
  <c r="EH56" s="1"/>
  <c r="EH69"/>
  <c r="EH70" s="1"/>
  <c r="EI126" i="6"/>
  <c r="EI128" s="1"/>
  <c r="EI80" s="1"/>
  <c r="EL84"/>
  <c r="EK86"/>
  <c r="EJ36" i="5"/>
  <c r="EJ34"/>
  <c r="EJ32"/>
  <c r="EL23"/>
  <c r="EK25"/>
  <c r="EI73" i="6"/>
  <c r="EI98"/>
  <c r="EI71"/>
  <c r="EI100"/>
  <c r="EI82" i="5"/>
  <c r="EI54"/>
  <c r="EI68"/>
  <c r="EI96"/>
  <c r="EI50"/>
  <c r="EI64"/>
  <c r="EI66"/>
  <c r="EI69" s="1"/>
  <c r="EI70" s="1"/>
  <c r="EI52"/>
  <c r="EI80"/>
  <c r="EI78"/>
  <c r="EI92"/>
  <c r="EI94"/>
  <c r="EH83"/>
  <c r="EH84" s="1"/>
  <c r="EJ151" i="6"/>
  <c r="EJ104"/>
  <c r="EJ175"/>
  <c r="EJ127"/>
  <c r="EJ83"/>
  <c r="EJ147"/>
  <c r="EJ123"/>
  <c r="EJ145"/>
  <c r="EJ121"/>
  <c r="EJ169"/>
  <c r="EJ171"/>
  <c r="EI150"/>
  <c r="EI152" s="1"/>
  <c r="EI81" s="1"/>
  <c r="EG37" i="5"/>
  <c r="EG38" s="1"/>
  <c r="EH33"/>
  <c r="EH174" i="6"/>
  <c r="EH176" s="1"/>
  <c r="EH82" s="1"/>
  <c r="EI170"/>
  <c r="EH76"/>
  <c r="EH78" s="1"/>
  <c r="EI72"/>
  <c r="EK38" i="8" l="1"/>
  <c r="EK15"/>
  <c r="EK11"/>
  <c r="EK12"/>
  <c r="EL10"/>
  <c r="EK13"/>
  <c r="EK14"/>
  <c r="EJ19"/>
  <c r="EJ16"/>
  <c r="EJ20"/>
  <c r="EJ24"/>
  <c r="EJ17"/>
  <c r="EJ18"/>
  <c r="EI25"/>
  <c r="EI27"/>
  <c r="EI35"/>
  <c r="EI28"/>
  <c r="EI29"/>
  <c r="EI26"/>
  <c r="EJ126" i="6"/>
  <c r="EJ128" s="1"/>
  <c r="EJ80" s="1"/>
  <c r="EI103"/>
  <c r="EI105" s="1"/>
  <c r="EI79" s="1"/>
  <c r="EI97" i="5"/>
  <c r="EI98" s="1"/>
  <c r="EI55"/>
  <c r="EI56" s="1"/>
  <c r="EJ150" i="6"/>
  <c r="EJ152" s="1"/>
  <c r="EJ81" s="1"/>
  <c r="EJ73"/>
  <c r="EJ100"/>
  <c r="EJ98"/>
  <c r="EJ71"/>
  <c r="EK151"/>
  <c r="EK104"/>
  <c r="EK175"/>
  <c r="EK127"/>
  <c r="EK83"/>
  <c r="EK147"/>
  <c r="EK145"/>
  <c r="EK171"/>
  <c r="EK123"/>
  <c r="EK121"/>
  <c r="EK169"/>
  <c r="EK36" i="5"/>
  <c r="EK32"/>
  <c r="EK34"/>
  <c r="EM23"/>
  <c r="EL25"/>
  <c r="EJ82"/>
  <c r="EJ96"/>
  <c r="EJ68"/>
  <c r="EJ54"/>
  <c r="EJ50"/>
  <c r="EJ64"/>
  <c r="EJ80"/>
  <c r="EJ78"/>
  <c r="EJ52"/>
  <c r="EJ55" s="1"/>
  <c r="EJ66"/>
  <c r="EJ69" s="1"/>
  <c r="EJ70" s="1"/>
  <c r="EJ92"/>
  <c r="EJ94"/>
  <c r="EI83"/>
  <c r="EI84" s="1"/>
  <c r="EM84" i="6"/>
  <c r="EL86"/>
  <c r="EI33" i="5"/>
  <c r="EH37"/>
  <c r="EH38" s="1"/>
  <c r="EI76" i="6"/>
  <c r="EI78" s="1"/>
  <c r="EJ72"/>
  <c r="EJ170"/>
  <c r="EI174"/>
  <c r="EI176" s="1"/>
  <c r="EI82" s="1"/>
  <c r="EJ56" i="5" l="1"/>
  <c r="EJ29" i="8"/>
  <c r="EJ26"/>
  <c r="EJ28"/>
  <c r="EJ25"/>
  <c r="EJ27"/>
  <c r="EJ35"/>
  <c r="EL12"/>
  <c r="EL15"/>
  <c r="EM10"/>
  <c r="EL11"/>
  <c r="EL38"/>
  <c r="EL14"/>
  <c r="EL13"/>
  <c r="EK24"/>
  <c r="EK20"/>
  <c r="EK17"/>
  <c r="EK19"/>
  <c r="EK18"/>
  <c r="EK16"/>
  <c r="EJ97" i="5"/>
  <c r="EJ98" s="1"/>
  <c r="EK126" i="6"/>
  <c r="EK128" s="1"/>
  <c r="EK80" s="1"/>
  <c r="EJ83" i="5"/>
  <c r="EJ84" s="1"/>
  <c r="EM25"/>
  <c r="EN23"/>
  <c r="EK73" i="6"/>
  <c r="EK100"/>
  <c r="EK71"/>
  <c r="EK98"/>
  <c r="EL36" i="5"/>
  <c r="EL34"/>
  <c r="EL32"/>
  <c r="EK82"/>
  <c r="EK96"/>
  <c r="EK68"/>
  <c r="EK54"/>
  <c r="EK50"/>
  <c r="EK64"/>
  <c r="EK80"/>
  <c r="EK66"/>
  <c r="EK78"/>
  <c r="EK52"/>
  <c r="EK92"/>
  <c r="EK94"/>
  <c r="EL83" i="6"/>
  <c r="EL127"/>
  <c r="EL175"/>
  <c r="EL151"/>
  <c r="EL104"/>
  <c r="EL147"/>
  <c r="EL123"/>
  <c r="EL121"/>
  <c r="EL171"/>
  <c r="EL145"/>
  <c r="EL169"/>
  <c r="EN84"/>
  <c r="EM86"/>
  <c r="EK150"/>
  <c r="EK152" s="1"/>
  <c r="EK81" s="1"/>
  <c r="EJ103"/>
  <c r="EJ105" s="1"/>
  <c r="EJ79" s="1"/>
  <c r="EJ33" i="5"/>
  <c r="EI37"/>
  <c r="EI38" s="1"/>
  <c r="EJ174" i="6"/>
  <c r="EJ176" s="1"/>
  <c r="EJ82" s="1"/>
  <c r="EK170"/>
  <c r="EK72"/>
  <c r="EJ76"/>
  <c r="EJ78" s="1"/>
  <c r="EL16" i="8" l="1"/>
  <c r="EL17"/>
  <c r="EL20"/>
  <c r="EL24"/>
  <c r="EL18"/>
  <c r="EL19"/>
  <c r="EK27"/>
  <c r="EK35"/>
  <c r="EK28"/>
  <c r="EK25"/>
  <c r="EK29"/>
  <c r="EK26"/>
  <c r="EN10"/>
  <c r="EM14"/>
  <c r="EM15"/>
  <c r="EM38"/>
  <c r="EM12"/>
  <c r="EM13"/>
  <c r="EM11"/>
  <c r="EK97" i="5"/>
  <c r="EK55"/>
  <c r="EK56" s="1"/>
  <c r="EL73" i="6"/>
  <c r="EL71"/>
  <c r="EL98"/>
  <c r="EL100"/>
  <c r="EK98" i="5"/>
  <c r="EL150" i="6"/>
  <c r="EL152" s="1"/>
  <c r="EL81" s="1"/>
  <c r="EL54" i="5"/>
  <c r="EL68"/>
  <c r="EL82"/>
  <c r="EL96"/>
  <c r="EL50"/>
  <c r="EL64"/>
  <c r="EL52"/>
  <c r="EL66"/>
  <c r="EL78"/>
  <c r="EL80"/>
  <c r="EL92"/>
  <c r="EL94"/>
  <c r="EM83" i="6"/>
  <c r="EM175"/>
  <c r="EM151"/>
  <c r="EM104"/>
  <c r="EM127"/>
  <c r="EM145"/>
  <c r="EM147"/>
  <c r="EM121"/>
  <c r="EM123"/>
  <c r="EM169"/>
  <c r="EM171"/>
  <c r="EN25" i="5"/>
  <c r="EO23"/>
  <c r="EO84" i="6"/>
  <c r="EN86"/>
  <c r="EK69" i="5"/>
  <c r="EK70" s="1"/>
  <c r="EM36"/>
  <c r="EM32"/>
  <c r="EM34"/>
  <c r="EL126" i="6"/>
  <c r="EL128" s="1"/>
  <c r="EL80" s="1"/>
  <c r="EK83" i="5"/>
  <c r="EK84" s="1"/>
  <c r="EK103" i="6"/>
  <c r="EK105" s="1"/>
  <c r="EK79" s="1"/>
  <c r="EJ37" i="5"/>
  <c r="EJ38" s="1"/>
  <c r="EK33"/>
  <c r="EK174" i="6"/>
  <c r="EK176" s="1"/>
  <c r="EK82" s="1"/>
  <c r="EL170"/>
  <c r="EK76"/>
  <c r="EK78" s="1"/>
  <c r="EL72"/>
  <c r="EM20" i="8" l="1"/>
  <c r="EM19"/>
  <c r="EM18"/>
  <c r="EM17"/>
  <c r="EM24"/>
  <c r="EM16"/>
  <c r="EL27"/>
  <c r="EL35"/>
  <c r="EL29"/>
  <c r="EL25"/>
  <c r="EL28"/>
  <c r="EL26"/>
  <c r="EN38"/>
  <c r="EN15"/>
  <c r="EN11"/>
  <c r="EN14"/>
  <c r="EO10"/>
  <c r="EN13"/>
  <c r="EN12"/>
  <c r="EL97" i="5"/>
  <c r="EL98" s="1"/>
  <c r="EM150" i="6"/>
  <c r="EM152" s="1"/>
  <c r="EM81" s="1"/>
  <c r="EL83" i="5"/>
  <c r="EL84" s="1"/>
  <c r="EL103" i="6"/>
  <c r="EL105" s="1"/>
  <c r="EL79" s="1"/>
  <c r="EM82" i="5"/>
  <c r="EM54"/>
  <c r="EM68"/>
  <c r="EM96"/>
  <c r="EM50"/>
  <c r="EM64"/>
  <c r="EM52"/>
  <c r="EM55" s="1"/>
  <c r="EM56" s="1"/>
  <c r="EM80"/>
  <c r="EM83" s="1"/>
  <c r="EM84" s="1"/>
  <c r="EM78"/>
  <c r="EM66"/>
  <c r="EM69" s="1"/>
  <c r="EM92"/>
  <c r="EM94"/>
  <c r="EN36"/>
  <c r="EN32"/>
  <c r="EN34"/>
  <c r="EL69"/>
  <c r="EL70" s="1"/>
  <c r="EN151" i="6"/>
  <c r="EN104"/>
  <c r="EN175"/>
  <c r="EN127"/>
  <c r="EN83"/>
  <c r="EN123"/>
  <c r="EN126" s="1"/>
  <c r="EN128" s="1"/>
  <c r="EN80" s="1"/>
  <c r="EN147"/>
  <c r="EN121"/>
  <c r="EN169"/>
  <c r="EN171"/>
  <c r="EN145"/>
  <c r="EP84"/>
  <c r="EO86"/>
  <c r="EP23" i="5"/>
  <c r="EO25"/>
  <c r="EM126" i="6"/>
  <c r="EM128" s="1"/>
  <c r="EM80" s="1"/>
  <c r="EM73"/>
  <c r="EM100"/>
  <c r="EM98"/>
  <c r="EM71"/>
  <c r="EL55" i="5"/>
  <c r="EL56" s="1"/>
  <c r="EK37"/>
  <c r="EK38" s="1"/>
  <c r="EL33"/>
  <c r="EL174" i="6"/>
  <c r="EL176" s="1"/>
  <c r="EL82" s="1"/>
  <c r="EM170"/>
  <c r="EL76"/>
  <c r="EL78" s="1"/>
  <c r="EM72"/>
  <c r="EO13" i="8" l="1"/>
  <c r="EO11"/>
  <c r="EO15"/>
  <c r="EP10"/>
  <c r="EO12"/>
  <c r="EO38"/>
  <c r="EO14"/>
  <c r="EN17"/>
  <c r="EN20"/>
  <c r="EN18"/>
  <c r="EN24"/>
  <c r="EN19"/>
  <c r="EN16"/>
  <c r="EM27"/>
  <c r="EM35"/>
  <c r="EM29"/>
  <c r="EM25"/>
  <c r="EM28"/>
  <c r="EM26"/>
  <c r="EM97" i="5"/>
  <c r="EM98" s="1"/>
  <c r="EN150" i="6"/>
  <c r="EN152" s="1"/>
  <c r="EN81" s="1"/>
  <c r="EO151"/>
  <c r="EO104"/>
  <c r="EO83"/>
  <c r="EO175"/>
  <c r="EO127"/>
  <c r="EO171"/>
  <c r="EO145"/>
  <c r="EO121"/>
  <c r="EO169"/>
  <c r="EO123"/>
  <c r="EO147"/>
  <c r="EO150" s="1"/>
  <c r="EO152" s="1"/>
  <c r="EO81" s="1"/>
  <c r="EN73"/>
  <c r="EN98"/>
  <c r="EN71"/>
  <c r="EN100"/>
  <c r="EM70" i="5"/>
  <c r="EO36"/>
  <c r="EO32"/>
  <c r="EO34"/>
  <c r="EM103" i="6"/>
  <c r="EM105" s="1"/>
  <c r="EM79" s="1"/>
  <c r="EQ23" i="5"/>
  <c r="EP25"/>
  <c r="EQ84" i="6"/>
  <c r="EP86"/>
  <c r="EN82" i="5"/>
  <c r="EN54"/>
  <c r="EN68"/>
  <c r="EN96"/>
  <c r="EN50"/>
  <c r="EN64"/>
  <c r="EN52"/>
  <c r="EN80"/>
  <c r="EN78"/>
  <c r="EN66"/>
  <c r="EN69" s="1"/>
  <c r="EN92"/>
  <c r="EN94"/>
  <c r="EL37"/>
  <c r="EL38" s="1"/>
  <c r="EM33"/>
  <c r="EM76" i="6"/>
  <c r="EM78" s="1"/>
  <c r="EN72"/>
  <c r="EM174"/>
  <c r="EM176" s="1"/>
  <c r="EM82" s="1"/>
  <c r="EN170"/>
  <c r="EP12" i="8" l="1"/>
  <c r="EP11"/>
  <c r="EP15"/>
  <c r="EQ10"/>
  <c r="EP13"/>
  <c r="EP38"/>
  <c r="EP14"/>
  <c r="EO16"/>
  <c r="EO17"/>
  <c r="EO24"/>
  <c r="EO20"/>
  <c r="EO19"/>
  <c r="EO18"/>
  <c r="EN29"/>
  <c r="EN27"/>
  <c r="EN28"/>
  <c r="EN26"/>
  <c r="EN25"/>
  <c r="EN35"/>
  <c r="EN97" i="5"/>
  <c r="EN98" s="1"/>
  <c r="EN103" i="6"/>
  <c r="EN105" s="1"/>
  <c r="EN79" s="1"/>
  <c r="EO73"/>
  <c r="EO100"/>
  <c r="EO71"/>
  <c r="EO98"/>
  <c r="EN83" i="5"/>
  <c r="EN84" s="1"/>
  <c r="EP36"/>
  <c r="EP34"/>
  <c r="EP32"/>
  <c r="EN55"/>
  <c r="EN56" s="1"/>
  <c r="EQ25"/>
  <c r="ER23"/>
  <c r="EO126" i="6"/>
  <c r="EO128" s="1"/>
  <c r="EO80" s="1"/>
  <c r="ER84"/>
  <c r="EQ86"/>
  <c r="EN70" i="5"/>
  <c r="EP83" i="6"/>
  <c r="EP127"/>
  <c r="EP104"/>
  <c r="EP175"/>
  <c r="EP151"/>
  <c r="EP145"/>
  <c r="EP147"/>
  <c r="EP150" s="1"/>
  <c r="EP152" s="1"/>
  <c r="EP81" s="1"/>
  <c r="EP121"/>
  <c r="EP123"/>
  <c r="EP169"/>
  <c r="EP171"/>
  <c r="EO54" i="5"/>
  <c r="EO68"/>
  <c r="EO96"/>
  <c r="EO82"/>
  <c r="EO50"/>
  <c r="EO64"/>
  <c r="EO66"/>
  <c r="EO80"/>
  <c r="EO52"/>
  <c r="EO55" s="1"/>
  <c r="EO56" s="1"/>
  <c r="EO78"/>
  <c r="EO92"/>
  <c r="EO94"/>
  <c r="EO97" s="1"/>
  <c r="EO98" s="1"/>
  <c r="EN33"/>
  <c r="EM37"/>
  <c r="EM38" s="1"/>
  <c r="EN76" i="6"/>
  <c r="EN78" s="1"/>
  <c r="EO72"/>
  <c r="EO170"/>
  <c r="EN174"/>
  <c r="EN176" s="1"/>
  <c r="EN82" s="1"/>
  <c r="EQ14" i="8" l="1"/>
  <c r="EQ12"/>
  <c r="EQ15"/>
  <c r="EQ38"/>
  <c r="EQ11"/>
  <c r="ER10"/>
  <c r="EQ13"/>
  <c r="EO35"/>
  <c r="EO28"/>
  <c r="EO27"/>
  <c r="EO29"/>
  <c r="EO26"/>
  <c r="EO25"/>
  <c r="EP19"/>
  <c r="EP18"/>
  <c r="EP24"/>
  <c r="EP17"/>
  <c r="EP20"/>
  <c r="EP16"/>
  <c r="EP126" i="6"/>
  <c r="EP128" s="1"/>
  <c r="EP80" s="1"/>
  <c r="EO83" i="5"/>
  <c r="EO84" s="1"/>
  <c r="EO69"/>
  <c r="EO70" s="1"/>
  <c r="EQ36"/>
  <c r="EQ34"/>
  <c r="EQ32"/>
  <c r="EP73" i="6"/>
  <c r="EP98"/>
  <c r="EP100"/>
  <c r="EP103" s="1"/>
  <c r="EP105" s="1"/>
  <c r="EP79" s="1"/>
  <c r="EP71"/>
  <c r="EQ83"/>
  <c r="EQ175"/>
  <c r="EQ151"/>
  <c r="EQ104"/>
  <c r="EQ127"/>
  <c r="EQ169"/>
  <c r="EQ121"/>
  <c r="EQ123"/>
  <c r="EQ145"/>
  <c r="EQ171"/>
  <c r="EQ147"/>
  <c r="EP54" i="5"/>
  <c r="EP68"/>
  <c r="EP82"/>
  <c r="EP96"/>
  <c r="EP50"/>
  <c r="EP64"/>
  <c r="EP78"/>
  <c r="EP66"/>
  <c r="EP52"/>
  <c r="EP55" s="1"/>
  <c r="EP56" s="1"/>
  <c r="EP80"/>
  <c r="EP92"/>
  <c r="EP94"/>
  <c r="EO103" i="6"/>
  <c r="EO105" s="1"/>
  <c r="EO79" s="1"/>
  <c r="ES84"/>
  <c r="ER86"/>
  <c r="ER25" i="5"/>
  <c r="ES23"/>
  <c r="EN37"/>
  <c r="EN38" s="1"/>
  <c r="EO33"/>
  <c r="EO174" i="6"/>
  <c r="EO176" s="1"/>
  <c r="EO82" s="1"/>
  <c r="EP170"/>
  <c r="EP72"/>
  <c r="EO76"/>
  <c r="EO78" s="1"/>
  <c r="EP27" i="8" l="1"/>
  <c r="EP26"/>
  <c r="EP29"/>
  <c r="EP28"/>
  <c r="EP25"/>
  <c r="EP35"/>
  <c r="EQ20"/>
  <c r="EQ17"/>
  <c r="EQ19"/>
  <c r="EQ18"/>
  <c r="EQ16"/>
  <c r="EQ24"/>
  <c r="ER38"/>
  <c r="ER15"/>
  <c r="ER14"/>
  <c r="ER12"/>
  <c r="ER13"/>
  <c r="ES10"/>
  <c r="ER11"/>
  <c r="EP69" i="5"/>
  <c r="EP70" s="1"/>
  <c r="EQ126" i="6"/>
  <c r="EQ128" s="1"/>
  <c r="EQ80" s="1"/>
  <c r="ET84"/>
  <c r="ES86"/>
  <c r="EP83" i="5"/>
  <c r="EP84" s="1"/>
  <c r="EQ73" i="6"/>
  <c r="EQ98"/>
  <c r="EQ100"/>
  <c r="EQ71"/>
  <c r="EQ82" i="5"/>
  <c r="EQ54"/>
  <c r="EQ68"/>
  <c r="EQ96"/>
  <c r="EQ50"/>
  <c r="EQ64"/>
  <c r="EQ66"/>
  <c r="EQ80"/>
  <c r="EQ52"/>
  <c r="EQ55" s="1"/>
  <c r="EQ56" s="1"/>
  <c r="EQ78"/>
  <c r="EQ92"/>
  <c r="EQ94"/>
  <c r="ET23"/>
  <c r="ES25"/>
  <c r="ER175" i="6"/>
  <c r="ER127"/>
  <c r="ER104"/>
  <c r="ER151"/>
  <c r="ER83"/>
  <c r="ER147"/>
  <c r="ER123"/>
  <c r="ER121"/>
  <c r="ER145"/>
  <c r="ER169"/>
  <c r="ER171"/>
  <c r="ER36" i="5"/>
  <c r="ER34"/>
  <c r="ER32"/>
  <c r="EP97"/>
  <c r="EP98" s="1"/>
  <c r="EQ150" i="6"/>
  <c r="EQ152" s="1"/>
  <c r="EQ81" s="1"/>
  <c r="EO37" i="5"/>
  <c r="EO38" s="1"/>
  <c r="EP33"/>
  <c r="EQ170" i="6"/>
  <c r="EP174"/>
  <c r="EP176" s="1"/>
  <c r="EP82" s="1"/>
  <c r="EP76"/>
  <c r="EP78" s="1"/>
  <c r="EQ72"/>
  <c r="EQ27" i="8" l="1"/>
  <c r="EQ26"/>
  <c r="EQ29"/>
  <c r="EQ25"/>
  <c r="EQ28"/>
  <c r="EQ35"/>
  <c r="ES38"/>
  <c r="ES13"/>
  <c r="ES11"/>
  <c r="ET10"/>
  <c r="ES14"/>
  <c r="ES15"/>
  <c r="ES12"/>
  <c r="ER19"/>
  <c r="ER20"/>
  <c r="ER18"/>
  <c r="ER17"/>
  <c r="ER24"/>
  <c r="ER16"/>
  <c r="EQ69" i="5"/>
  <c r="EQ70" s="1"/>
  <c r="ER150" i="6"/>
  <c r="ER152" s="1"/>
  <c r="ER81" s="1"/>
  <c r="EQ103"/>
  <c r="EQ105" s="1"/>
  <c r="EQ79" s="1"/>
  <c r="ER126"/>
  <c r="ER128" s="1"/>
  <c r="ER80" s="1"/>
  <c r="ES36" i="5"/>
  <c r="ES32"/>
  <c r="ES34"/>
  <c r="EU23"/>
  <c r="ET25"/>
  <c r="ES151" i="6"/>
  <c r="ES175"/>
  <c r="ES127"/>
  <c r="ES83"/>
  <c r="ES104"/>
  <c r="ES121"/>
  <c r="ES147"/>
  <c r="ES171"/>
  <c r="ES169"/>
  <c r="ES123"/>
  <c r="ES126" s="1"/>
  <c r="ES128" s="1"/>
  <c r="ES80" s="1"/>
  <c r="ES145"/>
  <c r="ER96" i="5"/>
  <c r="ER82"/>
  <c r="ER54"/>
  <c r="ER68"/>
  <c r="ER50"/>
  <c r="ER64"/>
  <c r="ER78"/>
  <c r="ER66"/>
  <c r="ER52"/>
  <c r="ER55" s="1"/>
  <c r="ER56" s="1"/>
  <c r="ER80"/>
  <c r="ER92"/>
  <c r="ER94"/>
  <c r="ER73" i="6"/>
  <c r="ER98"/>
  <c r="ER100"/>
  <c r="ER71"/>
  <c r="EQ97" i="5"/>
  <c r="EQ98" s="1"/>
  <c r="EQ83"/>
  <c r="EQ84" s="1"/>
  <c r="EU84" i="6"/>
  <c r="ET86"/>
  <c r="EP37" i="5"/>
  <c r="EP38" s="1"/>
  <c r="EQ33"/>
  <c r="ER170" i="6"/>
  <c r="EQ174"/>
  <c r="EQ176" s="1"/>
  <c r="EQ82" s="1"/>
  <c r="ER72"/>
  <c r="EQ76"/>
  <c r="EQ78" s="1"/>
  <c r="ES20" i="8" l="1"/>
  <c r="ES18"/>
  <c r="ES19"/>
  <c r="ES24"/>
  <c r="ES16"/>
  <c r="ES17"/>
  <c r="ER29"/>
  <c r="ER28"/>
  <c r="ER35"/>
  <c r="ER27"/>
  <c r="ER25"/>
  <c r="ER26"/>
  <c r="ET38"/>
  <c r="ET13"/>
  <c r="EU10"/>
  <c r="ET11"/>
  <c r="ET14"/>
  <c r="ET12"/>
  <c r="ET15"/>
  <c r="ER97" i="5"/>
  <c r="ER98" s="1"/>
  <c r="ER69"/>
  <c r="ER70" s="1"/>
  <c r="ER103" i="6"/>
  <c r="ER105" s="1"/>
  <c r="ER79" s="1"/>
  <c r="ES150"/>
  <c r="ES152" s="1"/>
  <c r="ES81" s="1"/>
  <c r="ET83"/>
  <c r="ET104"/>
  <c r="ET175"/>
  <c r="ET151"/>
  <c r="ET127"/>
  <c r="ET123"/>
  <c r="ET147"/>
  <c r="ET169"/>
  <c r="ET171"/>
  <c r="ET121"/>
  <c r="ET145"/>
  <c r="EU86"/>
  <c r="EV84"/>
  <c r="ET36" i="5"/>
  <c r="ET34"/>
  <c r="ET32"/>
  <c r="ES96"/>
  <c r="ES54"/>
  <c r="ES68"/>
  <c r="ES82"/>
  <c r="ES50"/>
  <c r="ES64"/>
  <c r="ES80"/>
  <c r="ES78"/>
  <c r="ES66"/>
  <c r="ES52"/>
  <c r="ES92"/>
  <c r="ES94"/>
  <c r="ES73" i="6"/>
  <c r="ES98"/>
  <c r="ES100"/>
  <c r="ES71"/>
  <c r="ER83" i="5"/>
  <c r="ER84" s="1"/>
  <c r="EU25"/>
  <c r="EV23"/>
  <c r="ER33"/>
  <c r="EQ37"/>
  <c r="EQ38" s="1"/>
  <c r="ES170" i="6"/>
  <c r="ER174"/>
  <c r="ER176" s="1"/>
  <c r="ER82" s="1"/>
  <c r="ER76"/>
  <c r="ER78" s="1"/>
  <c r="ES72"/>
  <c r="ES27" i="8" l="1"/>
  <c r="ES28"/>
  <c r="ES29"/>
  <c r="ES35"/>
  <c r="ES26"/>
  <c r="ES25"/>
  <c r="EU12"/>
  <c r="EU11"/>
  <c r="EU15"/>
  <c r="EU38"/>
  <c r="EU13"/>
  <c r="EV10"/>
  <c r="EU14"/>
  <c r="ET16"/>
  <c r="ET20"/>
  <c r="ET18"/>
  <c r="ET24"/>
  <c r="ET19"/>
  <c r="ET17"/>
  <c r="ES103" i="6"/>
  <c r="ES105" s="1"/>
  <c r="ES79" s="1"/>
  <c r="ES83" i="5"/>
  <c r="ES84" s="1"/>
  <c r="ES69"/>
  <c r="ES70" s="1"/>
  <c r="EU36"/>
  <c r="EU32"/>
  <c r="EU34"/>
  <c r="ES97"/>
  <c r="ES98" s="1"/>
  <c r="ET150" i="6"/>
  <c r="ET152" s="1"/>
  <c r="ET81" s="1"/>
  <c r="EU83"/>
  <c r="EU175"/>
  <c r="EU151"/>
  <c r="EU104"/>
  <c r="EU127"/>
  <c r="EU147"/>
  <c r="EU121"/>
  <c r="EU145"/>
  <c r="EU169"/>
  <c r="EU123"/>
  <c r="EU171"/>
  <c r="ET126"/>
  <c r="ET128" s="1"/>
  <c r="ET80" s="1"/>
  <c r="EV25" i="5"/>
  <c r="EW23"/>
  <c r="ES55"/>
  <c r="ES56" s="1"/>
  <c r="ET54"/>
  <c r="ET68"/>
  <c r="ET82"/>
  <c r="ET96"/>
  <c r="ET50"/>
  <c r="ET64"/>
  <c r="ET66"/>
  <c r="ET80"/>
  <c r="ET78"/>
  <c r="ET52"/>
  <c r="ET92"/>
  <c r="ET94"/>
  <c r="EW84" i="6"/>
  <c r="EV86"/>
  <c r="ET73"/>
  <c r="ET100"/>
  <c r="ET71"/>
  <c r="ET98"/>
  <c r="ER37" i="5"/>
  <c r="ER38" s="1"/>
  <c r="ES33"/>
  <c r="ES76" i="6"/>
  <c r="ES78" s="1"/>
  <c r="ET72"/>
  <c r="ES174"/>
  <c r="ES176" s="1"/>
  <c r="ES82" s="1"/>
  <c r="ET170"/>
  <c r="EV13" i="8" l="1"/>
  <c r="EV14"/>
  <c r="EV15"/>
  <c r="EW10"/>
  <c r="EV12"/>
  <c r="EV38"/>
  <c r="EV11"/>
  <c r="EU19"/>
  <c r="EU16"/>
  <c r="EU18"/>
  <c r="EU20"/>
  <c r="EU17"/>
  <c r="EU24"/>
  <c r="ET25"/>
  <c r="ET29"/>
  <c r="ET35"/>
  <c r="ET28"/>
  <c r="ET26"/>
  <c r="ET27"/>
  <c r="ET69" i="5"/>
  <c r="ET70" s="1"/>
  <c r="ET103" i="6"/>
  <c r="ET105" s="1"/>
  <c r="ET79" s="1"/>
  <c r="ET97" i="5"/>
  <c r="ET98" s="1"/>
  <c r="EU126" i="6"/>
  <c r="EU128" s="1"/>
  <c r="EU80" s="1"/>
  <c r="ET83" i="5"/>
  <c r="ET84" s="1"/>
  <c r="EX23"/>
  <c r="EW25"/>
  <c r="EX84" i="6"/>
  <c r="EW86"/>
  <c r="EU73"/>
  <c r="EU100"/>
  <c r="EU98"/>
  <c r="EU71"/>
  <c r="EV127"/>
  <c r="EV104"/>
  <c r="EV175"/>
  <c r="EV151"/>
  <c r="EV83"/>
  <c r="EV147"/>
  <c r="EV123"/>
  <c r="EV145"/>
  <c r="EV169"/>
  <c r="EV171"/>
  <c r="EV121"/>
  <c r="ET55" i="5"/>
  <c r="ET56" s="1"/>
  <c r="EV36"/>
  <c r="EV34"/>
  <c r="EV32"/>
  <c r="EU150" i="6"/>
  <c r="EU152" s="1"/>
  <c r="EU81" s="1"/>
  <c r="EU54" i="5"/>
  <c r="EU68"/>
  <c r="EU82"/>
  <c r="EU96"/>
  <c r="EU50"/>
  <c r="EU64"/>
  <c r="EU78"/>
  <c r="EU80"/>
  <c r="EU66"/>
  <c r="EU52"/>
  <c r="EU92"/>
  <c r="EU94"/>
  <c r="ES37"/>
  <c r="ES38" s="1"/>
  <c r="ET33"/>
  <c r="ET76" i="6"/>
  <c r="ET78" s="1"/>
  <c r="EU72"/>
  <c r="EU170"/>
  <c r="ET174"/>
  <c r="ET176" s="1"/>
  <c r="ET82" s="1"/>
  <c r="EV16" i="8" l="1"/>
  <c r="EV17"/>
  <c r="EV19"/>
  <c r="EV20"/>
  <c r="EV18"/>
  <c r="EV24"/>
  <c r="EX10"/>
  <c r="EW14"/>
  <c r="EW38"/>
  <c r="EW15"/>
  <c r="EW11"/>
  <c r="EW12"/>
  <c r="EW13"/>
  <c r="EU26"/>
  <c r="EU28"/>
  <c r="EU27"/>
  <c r="EU35"/>
  <c r="EU29"/>
  <c r="EU25"/>
  <c r="EU97" i="5"/>
  <c r="EU98" s="1"/>
  <c r="EU83"/>
  <c r="EU84" s="1"/>
  <c r="EU103" i="6"/>
  <c r="EU105" s="1"/>
  <c r="EU79" s="1"/>
  <c r="EU55" i="5"/>
  <c r="EU56" s="1"/>
  <c r="EV126" i="6"/>
  <c r="EV128" s="1"/>
  <c r="EV80" s="1"/>
  <c r="EV150"/>
  <c r="EV152" s="1"/>
  <c r="EV81" s="1"/>
  <c r="EW151"/>
  <c r="EW104"/>
  <c r="EW175"/>
  <c r="EW127"/>
  <c r="EW83"/>
  <c r="EW145"/>
  <c r="EW123"/>
  <c r="EW147"/>
  <c r="EW169"/>
  <c r="EW121"/>
  <c r="EW171"/>
  <c r="EW36" i="5"/>
  <c r="EW32"/>
  <c r="EW34"/>
  <c r="EU69"/>
  <c r="EU70" s="1"/>
  <c r="EV54"/>
  <c r="EV68"/>
  <c r="EV96"/>
  <c r="EV82"/>
  <c r="EV50"/>
  <c r="EV64"/>
  <c r="EV66"/>
  <c r="EV78"/>
  <c r="EV52"/>
  <c r="EV55" s="1"/>
  <c r="EV56" s="1"/>
  <c r="EV80"/>
  <c r="EV92"/>
  <c r="EV94"/>
  <c r="EV73" i="6"/>
  <c r="EV98"/>
  <c r="EV71"/>
  <c r="EV100"/>
  <c r="EX86"/>
  <c r="EY84"/>
  <c r="EY23" i="5"/>
  <c r="EX25"/>
  <c r="ET37"/>
  <c r="ET38" s="1"/>
  <c r="EU33"/>
  <c r="EV170" i="6"/>
  <c r="EU174"/>
  <c r="EU176" s="1"/>
  <c r="EU82" s="1"/>
  <c r="EV72"/>
  <c r="EU76"/>
  <c r="EU78" s="1"/>
  <c r="EY10" i="8" l="1"/>
  <c r="EX14"/>
  <c r="EX38"/>
  <c r="EX15"/>
  <c r="EX12"/>
  <c r="EX11"/>
  <c r="EX13"/>
  <c r="EV26"/>
  <c r="EV28"/>
  <c r="EV25"/>
  <c r="EV29"/>
  <c r="EV35"/>
  <c r="EV27"/>
  <c r="EW17"/>
  <c r="EW16"/>
  <c r="EW18"/>
  <c r="EW24"/>
  <c r="EW20"/>
  <c r="EW19"/>
  <c r="EV103" i="6"/>
  <c r="EV105" s="1"/>
  <c r="EV79" s="1"/>
  <c r="EV97" i="5"/>
  <c r="EV98" s="1"/>
  <c r="EY25"/>
  <c r="EZ23"/>
  <c r="EV69"/>
  <c r="EV70" s="1"/>
  <c r="EW73" i="6"/>
  <c r="EW98"/>
  <c r="EW100"/>
  <c r="EW71"/>
  <c r="EX36" i="5"/>
  <c r="EX32"/>
  <c r="EX34"/>
  <c r="EV83"/>
  <c r="EV84" s="1"/>
  <c r="EW54"/>
  <c r="EW68"/>
  <c r="EW96"/>
  <c r="EW82"/>
  <c r="EW50"/>
  <c r="EW64"/>
  <c r="EW66"/>
  <c r="EW52"/>
  <c r="EW78"/>
  <c r="EW80"/>
  <c r="EW92"/>
  <c r="EW94"/>
  <c r="EW150" i="6"/>
  <c r="EW152" s="1"/>
  <c r="EW81" s="1"/>
  <c r="EZ84"/>
  <c r="EY86"/>
  <c r="EX83"/>
  <c r="EX175"/>
  <c r="EX151"/>
  <c r="EX127"/>
  <c r="EX104"/>
  <c r="EX147"/>
  <c r="EX145"/>
  <c r="EX171"/>
  <c r="EX123"/>
  <c r="EX169"/>
  <c r="EX121"/>
  <c r="EW126"/>
  <c r="EW128" s="1"/>
  <c r="EW80" s="1"/>
  <c r="EU37" i="5"/>
  <c r="EU38" s="1"/>
  <c r="EV33"/>
  <c r="EW72" i="6"/>
  <c r="EV76"/>
  <c r="EV78" s="1"/>
  <c r="EW170"/>
  <c r="EV174"/>
  <c r="EV176" s="1"/>
  <c r="EV82" s="1"/>
  <c r="EX17" i="8" l="1"/>
  <c r="EX24"/>
  <c r="EX16"/>
  <c r="EX20"/>
  <c r="EX18"/>
  <c r="EX19"/>
  <c r="EW29"/>
  <c r="EW27"/>
  <c r="EW25"/>
  <c r="EW26"/>
  <c r="EW35"/>
  <c r="EW28"/>
  <c r="EY38"/>
  <c r="EY12"/>
  <c r="EY14"/>
  <c r="EY15"/>
  <c r="EY13"/>
  <c r="EY11"/>
  <c r="EZ10"/>
  <c r="EW69" i="5"/>
  <c r="EW70" s="1"/>
  <c r="EW103" i="6"/>
  <c r="EW105" s="1"/>
  <c r="EW79" s="1"/>
  <c r="EW83" i="5"/>
  <c r="EW84" s="1"/>
  <c r="EX54"/>
  <c r="EX68"/>
  <c r="EX96"/>
  <c r="EX82"/>
  <c r="EX50"/>
  <c r="EX64"/>
  <c r="EX66"/>
  <c r="EX69" s="1"/>
  <c r="EX70" s="1"/>
  <c r="EX52"/>
  <c r="EX55" s="1"/>
  <c r="EX80"/>
  <c r="EX78"/>
  <c r="EX92"/>
  <c r="EX94"/>
  <c r="FA84" i="6"/>
  <c r="EZ86"/>
  <c r="EX150"/>
  <c r="EX152" s="1"/>
  <c r="EX81" s="1"/>
  <c r="EZ25" i="5"/>
  <c r="FA23"/>
  <c r="EY83" i="6"/>
  <c r="EY175"/>
  <c r="EY151"/>
  <c r="EY127"/>
  <c r="EY104"/>
  <c r="EY147"/>
  <c r="EY145"/>
  <c r="EY169"/>
  <c r="EY171"/>
  <c r="EY121"/>
  <c r="EY123"/>
  <c r="EX126"/>
  <c r="EX128" s="1"/>
  <c r="EX80" s="1"/>
  <c r="EX73"/>
  <c r="EX100"/>
  <c r="EX71"/>
  <c r="EX98"/>
  <c r="EW97" i="5"/>
  <c r="EW98" s="1"/>
  <c r="EW55"/>
  <c r="EW56" s="1"/>
  <c r="EY36"/>
  <c r="EY34"/>
  <c r="EY32"/>
  <c r="EV37"/>
  <c r="EV38" s="1"/>
  <c r="EW33"/>
  <c r="EW174" i="6"/>
  <c r="EW176" s="1"/>
  <c r="EW82" s="1"/>
  <c r="EX170"/>
  <c r="EW76"/>
  <c r="EW78" s="1"/>
  <c r="EX72"/>
  <c r="EX56" i="5" l="1"/>
  <c r="FA10" i="8"/>
  <c r="EZ13"/>
  <c r="EZ38"/>
  <c r="EZ11"/>
  <c r="EZ15"/>
  <c r="EZ12"/>
  <c r="EZ14"/>
  <c r="EX26"/>
  <c r="EX29"/>
  <c r="EX27"/>
  <c r="EX35"/>
  <c r="EX25"/>
  <c r="EX28"/>
  <c r="EY20"/>
  <c r="EY24"/>
  <c r="EY19"/>
  <c r="EY18"/>
  <c r="EY16"/>
  <c r="EY17"/>
  <c r="EY150" i="6"/>
  <c r="EY152" s="1"/>
  <c r="EY81" s="1"/>
  <c r="EX83" i="5"/>
  <c r="EX84" s="1"/>
  <c r="EY54"/>
  <c r="EY68"/>
  <c r="EY82"/>
  <c r="EY96"/>
  <c r="EY50"/>
  <c r="EY64"/>
  <c r="EY66"/>
  <c r="EY78"/>
  <c r="EY52"/>
  <c r="EY80"/>
  <c r="EY92"/>
  <c r="EY94"/>
  <c r="EY73" i="6"/>
  <c r="EY71"/>
  <c r="EY100"/>
  <c r="EY98"/>
  <c r="EZ151"/>
  <c r="EZ104"/>
  <c r="EZ175"/>
  <c r="EZ127"/>
  <c r="EZ83"/>
  <c r="EZ147"/>
  <c r="EZ121"/>
  <c r="EZ123"/>
  <c r="EZ171"/>
  <c r="EZ145"/>
  <c r="EZ169"/>
  <c r="EX103"/>
  <c r="EX105" s="1"/>
  <c r="EX79" s="1"/>
  <c r="FB23" i="5"/>
  <c r="FA25"/>
  <c r="FB84" i="6"/>
  <c r="FA86"/>
  <c r="EY126"/>
  <c r="EY128" s="1"/>
  <c r="EY80" s="1"/>
  <c r="EZ36" i="5"/>
  <c r="EZ34"/>
  <c r="EZ32"/>
  <c r="EX97"/>
  <c r="EX98" s="1"/>
  <c r="EX33"/>
  <c r="EW37"/>
  <c r="EW38" s="1"/>
  <c r="EX174" i="6"/>
  <c r="EX176" s="1"/>
  <c r="EX82" s="1"/>
  <c r="EY170"/>
  <c r="EX76"/>
  <c r="EX78" s="1"/>
  <c r="EY72"/>
  <c r="EY27" i="8" l="1"/>
  <c r="EY25"/>
  <c r="EY28"/>
  <c r="EY35"/>
  <c r="EY29"/>
  <c r="EY26"/>
  <c r="EZ24"/>
  <c r="EZ16"/>
  <c r="EZ20"/>
  <c r="EZ19"/>
  <c r="EZ17"/>
  <c r="EZ18"/>
  <c r="FA15"/>
  <c r="FA12"/>
  <c r="FA14"/>
  <c r="FA11"/>
  <c r="FA38"/>
  <c r="FB10"/>
  <c r="FA13"/>
  <c r="EY97" i="5"/>
  <c r="EY98" s="1"/>
  <c r="EY55"/>
  <c r="EY56" s="1"/>
  <c r="EY69"/>
  <c r="EY70" s="1"/>
  <c r="EZ126" i="6"/>
  <c r="EZ128" s="1"/>
  <c r="EZ80" s="1"/>
  <c r="EZ150"/>
  <c r="EZ152" s="1"/>
  <c r="EZ81" s="1"/>
  <c r="FC23" i="5"/>
  <c r="FB25"/>
  <c r="EZ73" i="6"/>
  <c r="EZ98"/>
  <c r="EZ100"/>
  <c r="EZ71"/>
  <c r="FA36" i="5"/>
  <c r="FA32"/>
  <c r="FA34"/>
  <c r="EZ96"/>
  <c r="EZ82"/>
  <c r="EZ54"/>
  <c r="EZ68"/>
  <c r="EZ50"/>
  <c r="EZ64"/>
  <c r="EZ52"/>
  <c r="EZ66"/>
  <c r="EZ80"/>
  <c r="EZ78"/>
  <c r="EZ92"/>
  <c r="EZ94"/>
  <c r="EY83"/>
  <c r="EY84" s="1"/>
  <c r="FA151" i="6"/>
  <c r="FA175"/>
  <c r="FA127"/>
  <c r="FA104"/>
  <c r="FA83"/>
  <c r="FA121"/>
  <c r="FA145"/>
  <c r="FA123"/>
  <c r="FA169"/>
  <c r="FA147"/>
  <c r="FA171"/>
  <c r="FC84"/>
  <c r="FB86"/>
  <c r="EY103"/>
  <c r="EY105" s="1"/>
  <c r="EY79" s="1"/>
  <c r="EX37" i="5"/>
  <c r="EX38" s="1"/>
  <c r="EY33"/>
  <c r="EZ72" i="6"/>
  <c r="EY76"/>
  <c r="EY78" s="1"/>
  <c r="EZ170"/>
  <c r="EY174"/>
  <c r="EY176" s="1"/>
  <c r="EY82" s="1"/>
  <c r="EZ25" i="8" l="1"/>
  <c r="EZ26"/>
  <c r="EZ29"/>
  <c r="EZ28"/>
  <c r="EZ27"/>
  <c r="EZ35"/>
  <c r="FB14"/>
  <c r="FB11"/>
  <c r="FB12"/>
  <c r="FC10"/>
  <c r="FB13"/>
  <c r="FB38"/>
  <c r="FB15"/>
  <c r="FA16"/>
  <c r="FA18"/>
  <c r="FA24"/>
  <c r="FA17"/>
  <c r="FA20"/>
  <c r="FA19"/>
  <c r="EZ83" i="5"/>
  <c r="EZ84" s="1"/>
  <c r="EZ97"/>
  <c r="EZ98" s="1"/>
  <c r="EZ69"/>
  <c r="EZ70" s="1"/>
  <c r="EZ103" i="6"/>
  <c r="EZ105" s="1"/>
  <c r="EZ79" s="1"/>
  <c r="FB36" i="5"/>
  <c r="FB32"/>
  <c r="FB34"/>
  <c r="FC25"/>
  <c r="FD23"/>
  <c r="FA150" i="6"/>
  <c r="FA152" s="1"/>
  <c r="FA81" s="1"/>
  <c r="FB83"/>
  <c r="FB151"/>
  <c r="FB104"/>
  <c r="FB175"/>
  <c r="FB127"/>
  <c r="FB169"/>
  <c r="FB145"/>
  <c r="FB147"/>
  <c r="FB123"/>
  <c r="FB121"/>
  <c r="FB171"/>
  <c r="FA73"/>
  <c r="FA98"/>
  <c r="FA100"/>
  <c r="FA71"/>
  <c r="EZ55" i="5"/>
  <c r="EZ56" s="1"/>
  <c r="FD84" i="6"/>
  <c r="FC86"/>
  <c r="FA126"/>
  <c r="FA128" s="1"/>
  <c r="FA80" s="1"/>
  <c r="FA96" i="5"/>
  <c r="FA82"/>
  <c r="FA54"/>
  <c r="FA68"/>
  <c r="FA50"/>
  <c r="FA64"/>
  <c r="FA66"/>
  <c r="FA52"/>
  <c r="FA80"/>
  <c r="FA78"/>
  <c r="FA92"/>
  <c r="FA94"/>
  <c r="EY37"/>
  <c r="EY38" s="1"/>
  <c r="EZ33"/>
  <c r="FA170" i="6"/>
  <c r="EZ174"/>
  <c r="EZ176" s="1"/>
  <c r="EZ82" s="1"/>
  <c r="EZ76"/>
  <c r="EZ78" s="1"/>
  <c r="FA72"/>
  <c r="FB18" i="8" l="1"/>
  <c r="FB19"/>
  <c r="FB20"/>
  <c r="FB16"/>
  <c r="FB24"/>
  <c r="FB17"/>
  <c r="FA25"/>
  <c r="FA35"/>
  <c r="FA29"/>
  <c r="FA26"/>
  <c r="FA27"/>
  <c r="FA28"/>
  <c r="FC11"/>
  <c r="FC12"/>
  <c r="FC38"/>
  <c r="FC15"/>
  <c r="FD10"/>
  <c r="FC14"/>
  <c r="FC13"/>
  <c r="FA69" i="5"/>
  <c r="FA70" s="1"/>
  <c r="FA83"/>
  <c r="FA84" s="1"/>
  <c r="FB126" i="6"/>
  <c r="FB128" s="1"/>
  <c r="FB80" s="1"/>
  <c r="FC83"/>
  <c r="FC175"/>
  <c r="FC151"/>
  <c r="FC104"/>
  <c r="FC127"/>
  <c r="FC123"/>
  <c r="FC147"/>
  <c r="FC171"/>
  <c r="FC145"/>
  <c r="FC169"/>
  <c r="FC121"/>
  <c r="FE84"/>
  <c r="FD86"/>
  <c r="FA103"/>
  <c r="FA105" s="1"/>
  <c r="FA79" s="1"/>
  <c r="FB73"/>
  <c r="FB98"/>
  <c r="FB71"/>
  <c r="FB100"/>
  <c r="FD25" i="5"/>
  <c r="FE23"/>
  <c r="FA97"/>
  <c r="FA98" s="1"/>
  <c r="FA55"/>
  <c r="FA56" s="1"/>
  <c r="FB150" i="6"/>
  <c r="FB152" s="1"/>
  <c r="FB81" s="1"/>
  <c r="FC36" i="5"/>
  <c r="FC32"/>
  <c r="FC34"/>
  <c r="FB54"/>
  <c r="FB68"/>
  <c r="FB82"/>
  <c r="FB96"/>
  <c r="FB50"/>
  <c r="FB64"/>
  <c r="FB80"/>
  <c r="FB78"/>
  <c r="FB66"/>
  <c r="FB52"/>
  <c r="FB92"/>
  <c r="FB94"/>
  <c r="FA33"/>
  <c r="EZ37"/>
  <c r="EZ38" s="1"/>
  <c r="FB170" i="6"/>
  <c r="FA174"/>
  <c r="FA176" s="1"/>
  <c r="FA82" s="1"/>
  <c r="FA76"/>
  <c r="FA78" s="1"/>
  <c r="FB72"/>
  <c r="FC17" i="8" l="1"/>
  <c r="FC20"/>
  <c r="FC19"/>
  <c r="FC16"/>
  <c r="FC24"/>
  <c r="FC18"/>
  <c r="FD12"/>
  <c r="FD38"/>
  <c r="FD11"/>
  <c r="FE10"/>
  <c r="FD14"/>
  <c r="FD15"/>
  <c r="FD13"/>
  <c r="FB25"/>
  <c r="FB35"/>
  <c r="FB28"/>
  <c r="FB29"/>
  <c r="FB27"/>
  <c r="FB26"/>
  <c r="FB83" i="5"/>
  <c r="FB84" s="1"/>
  <c r="FB103" i="6"/>
  <c r="FB105" s="1"/>
  <c r="FB79" s="1"/>
  <c r="FC150"/>
  <c r="FC152" s="1"/>
  <c r="FC81" s="1"/>
  <c r="FB55" i="5"/>
  <c r="FB56" s="1"/>
  <c r="FC54"/>
  <c r="FC68"/>
  <c r="FC82"/>
  <c r="FC96"/>
  <c r="FC50"/>
  <c r="FC64"/>
  <c r="FC78"/>
  <c r="FC80"/>
  <c r="FC52"/>
  <c r="FC55" s="1"/>
  <c r="FC56" s="1"/>
  <c r="FC66"/>
  <c r="FC69" s="1"/>
  <c r="FC70" s="1"/>
  <c r="FC92"/>
  <c r="FC94"/>
  <c r="FF84" i="6"/>
  <c r="FE86"/>
  <c r="FD175"/>
  <c r="FD127"/>
  <c r="FD151"/>
  <c r="FD83"/>
  <c r="FD104"/>
  <c r="FD145"/>
  <c r="FD171"/>
  <c r="FD123"/>
  <c r="FD121"/>
  <c r="FD169"/>
  <c r="FD147"/>
  <c r="FC126"/>
  <c r="FC128" s="1"/>
  <c r="FC80" s="1"/>
  <c r="FD36" i="5"/>
  <c r="FD32"/>
  <c r="FD34"/>
  <c r="FB69"/>
  <c r="FB70" s="1"/>
  <c r="FB97"/>
  <c r="FB98" s="1"/>
  <c r="FF23"/>
  <c r="FE25"/>
  <c r="FC73" i="6"/>
  <c r="FC71"/>
  <c r="FC100"/>
  <c r="FC98"/>
  <c r="FA37" i="5"/>
  <c r="FA38" s="1"/>
  <c r="FB33"/>
  <c r="FC72" i="6"/>
  <c r="FB76"/>
  <c r="FB78" s="1"/>
  <c r="FC170"/>
  <c r="FB174"/>
  <c r="FB176" s="1"/>
  <c r="FB82" s="1"/>
  <c r="FD16" i="8" l="1"/>
  <c r="FD18"/>
  <c r="FD19"/>
  <c r="FD17"/>
  <c r="FD24"/>
  <c r="FD20"/>
  <c r="FE15"/>
  <c r="FE13"/>
  <c r="FF10"/>
  <c r="FE11"/>
  <c r="FE12"/>
  <c r="FE38"/>
  <c r="FE14"/>
  <c r="FC25"/>
  <c r="FC26"/>
  <c r="FC28"/>
  <c r="FC29"/>
  <c r="FC27"/>
  <c r="FC35"/>
  <c r="FC97" i="5"/>
  <c r="FC98" s="1"/>
  <c r="FC83"/>
  <c r="FC84" s="1"/>
  <c r="FD126" i="6"/>
  <c r="FD128" s="1"/>
  <c r="FD80" s="1"/>
  <c r="FC103"/>
  <c r="FC105" s="1"/>
  <c r="FC79" s="1"/>
  <c r="FD54" i="5"/>
  <c r="FD68"/>
  <c r="FD96"/>
  <c r="FD82"/>
  <c r="FD50"/>
  <c r="FD64"/>
  <c r="FD66"/>
  <c r="FD52"/>
  <c r="FD80"/>
  <c r="FD78"/>
  <c r="FD92"/>
  <c r="FD94"/>
  <c r="FE36"/>
  <c r="FE32"/>
  <c r="FE34"/>
  <c r="FD73" i="6"/>
  <c r="FD100"/>
  <c r="FD71"/>
  <c r="FD98"/>
  <c r="FE175"/>
  <c r="FE151"/>
  <c r="FE104"/>
  <c r="FE127"/>
  <c r="FE83"/>
  <c r="FE147"/>
  <c r="FE169"/>
  <c r="FE123"/>
  <c r="FE171"/>
  <c r="FE121"/>
  <c r="FE145"/>
  <c r="FG23" i="5"/>
  <c r="FF25"/>
  <c r="FD150" i="6"/>
  <c r="FD152" s="1"/>
  <c r="FD81" s="1"/>
  <c r="FG84"/>
  <c r="FF86"/>
  <c r="FB37" i="5"/>
  <c r="FB38" s="1"/>
  <c r="FC33"/>
  <c r="FD170" i="6"/>
  <c r="FC174"/>
  <c r="FC176" s="1"/>
  <c r="FC82" s="1"/>
  <c r="FD72"/>
  <c r="FC76"/>
  <c r="FC78" s="1"/>
  <c r="FE17" i="8" l="1"/>
  <c r="FE20"/>
  <c r="FE24"/>
  <c r="FE18"/>
  <c r="FE19"/>
  <c r="FE16"/>
  <c r="FG10"/>
  <c r="FF14"/>
  <c r="FF38"/>
  <c r="FF15"/>
  <c r="FF12"/>
  <c r="FF11"/>
  <c r="FF13"/>
  <c r="FD27"/>
  <c r="FD35"/>
  <c r="FD29"/>
  <c r="FD25"/>
  <c r="FD26"/>
  <c r="FD28"/>
  <c r="FD69" i="5"/>
  <c r="FD70" s="1"/>
  <c r="FD103" i="6"/>
  <c r="FD105" s="1"/>
  <c r="FD79" s="1"/>
  <c r="FD83" i="5"/>
  <c r="FD84" s="1"/>
  <c r="FF83" i="6"/>
  <c r="FF175"/>
  <c r="FF127"/>
  <c r="FF104"/>
  <c r="FF151"/>
  <c r="FF123"/>
  <c r="FF126" s="1"/>
  <c r="FF128" s="1"/>
  <c r="FF80" s="1"/>
  <c r="FF145"/>
  <c r="FF171"/>
  <c r="FF121"/>
  <c r="FF169"/>
  <c r="FF147"/>
  <c r="FF150" s="1"/>
  <c r="FF152" s="1"/>
  <c r="FF81" s="1"/>
  <c r="FG25" i="5"/>
  <c r="FH23"/>
  <c r="FE126" i="6"/>
  <c r="FE128" s="1"/>
  <c r="FE80" s="1"/>
  <c r="FH84"/>
  <c r="FG86"/>
  <c r="FE54" i="5"/>
  <c r="FE68"/>
  <c r="FE96"/>
  <c r="FE82"/>
  <c r="FE50"/>
  <c r="FE64"/>
  <c r="FE66"/>
  <c r="FE80"/>
  <c r="FE78"/>
  <c r="FE52"/>
  <c r="FE92"/>
  <c r="FE94"/>
  <c r="FE97" s="1"/>
  <c r="FE98" s="1"/>
  <c r="FF36"/>
  <c r="FF32"/>
  <c r="FF34"/>
  <c r="FE73" i="6"/>
  <c r="FE98"/>
  <c r="FE100"/>
  <c r="FE71"/>
  <c r="FE150"/>
  <c r="FE152" s="1"/>
  <c r="FE81" s="1"/>
  <c r="FD97" i="5"/>
  <c r="FD98" s="1"/>
  <c r="FD55"/>
  <c r="FD56" s="1"/>
  <c r="FD33"/>
  <c r="FC37"/>
  <c r="FC38" s="1"/>
  <c r="FD174" i="6"/>
  <c r="FD176" s="1"/>
  <c r="FD82" s="1"/>
  <c r="FE170"/>
  <c r="FE72"/>
  <c r="FD76"/>
  <c r="FD78" s="1"/>
  <c r="FG11" i="8" l="1"/>
  <c r="FG13"/>
  <c r="FG15"/>
  <c r="FH10"/>
  <c r="FG14"/>
  <c r="FG38"/>
  <c r="FG12"/>
  <c r="FE28"/>
  <c r="FE35"/>
  <c r="FE25"/>
  <c r="FE26"/>
  <c r="FE29"/>
  <c r="FE27"/>
  <c r="FF19"/>
  <c r="FF18"/>
  <c r="FF24"/>
  <c r="FF20"/>
  <c r="FF17"/>
  <c r="FF16"/>
  <c r="FE69" i="5"/>
  <c r="FE70" s="1"/>
  <c r="FE103" i="6"/>
  <c r="FE105" s="1"/>
  <c r="FE79" s="1"/>
  <c r="FE55" i="5"/>
  <c r="FE56" s="1"/>
  <c r="FE83"/>
  <c r="FE84" s="1"/>
  <c r="FH25"/>
  <c r="FI23"/>
  <c r="FF73" i="6"/>
  <c r="FF100"/>
  <c r="FF98"/>
  <c r="FF71"/>
  <c r="FG83"/>
  <c r="FG175"/>
  <c r="FG151"/>
  <c r="FG104"/>
  <c r="FG127"/>
  <c r="FG147"/>
  <c r="FG171"/>
  <c r="FG121"/>
  <c r="FG123"/>
  <c r="FG126" s="1"/>
  <c r="FG128" s="1"/>
  <c r="FG80" s="1"/>
  <c r="FG169"/>
  <c r="FG145"/>
  <c r="FG36" i="5"/>
  <c r="FG32"/>
  <c r="FG34"/>
  <c r="FF54"/>
  <c r="FF68"/>
  <c r="FF82"/>
  <c r="FF96"/>
  <c r="FF50"/>
  <c r="FF64"/>
  <c r="FF66"/>
  <c r="FF52"/>
  <c r="FF80"/>
  <c r="FF78"/>
  <c r="FF92"/>
  <c r="FF94"/>
  <c r="FF97" s="1"/>
  <c r="FF98" s="1"/>
  <c r="FI84" i="6"/>
  <c r="FH86"/>
  <c r="FD37" i="5"/>
  <c r="FD38" s="1"/>
  <c r="FE33"/>
  <c r="FE174" i="6"/>
  <c r="FE176" s="1"/>
  <c r="FE82" s="1"/>
  <c r="FF170"/>
  <c r="FE76"/>
  <c r="FE78" s="1"/>
  <c r="FF72"/>
  <c r="FH14" i="8" l="1"/>
  <c r="FH13"/>
  <c r="FH12"/>
  <c r="FH38"/>
  <c r="FI10"/>
  <c r="FH11"/>
  <c r="FH15"/>
  <c r="FG18"/>
  <c r="FG20"/>
  <c r="FG24"/>
  <c r="FG19"/>
  <c r="FG17"/>
  <c r="FG16"/>
  <c r="FF35"/>
  <c r="FF28"/>
  <c r="FF25"/>
  <c r="FF26"/>
  <c r="FF29"/>
  <c r="FF27"/>
  <c r="FF83" i="5"/>
  <c r="FF84" s="1"/>
  <c r="FG150" i="6"/>
  <c r="FG152" s="1"/>
  <c r="FG81" s="1"/>
  <c r="FF103"/>
  <c r="FF105" s="1"/>
  <c r="FF79" s="1"/>
  <c r="FF69" i="5"/>
  <c r="FF70" s="1"/>
  <c r="FG73" i="6"/>
  <c r="FG71"/>
  <c r="FG98"/>
  <c r="FG100"/>
  <c r="FJ84"/>
  <c r="FI86"/>
  <c r="FF55" i="5"/>
  <c r="FF56" s="1"/>
  <c r="FG54"/>
  <c r="FG68"/>
  <c r="FG82"/>
  <c r="FG96"/>
  <c r="FG50"/>
  <c r="FG64"/>
  <c r="FG78"/>
  <c r="FG80"/>
  <c r="FG66"/>
  <c r="FG52"/>
  <c r="FG92"/>
  <c r="FG94"/>
  <c r="FJ23"/>
  <c r="FI25"/>
  <c r="FH127" i="6"/>
  <c r="FH104"/>
  <c r="FH175"/>
  <c r="FH151"/>
  <c r="FH83"/>
  <c r="FH145"/>
  <c r="FH169"/>
  <c r="FH147"/>
  <c r="FH123"/>
  <c r="FH121"/>
  <c r="FH171"/>
  <c r="FH36" i="5"/>
  <c r="FH34"/>
  <c r="FH32"/>
  <c r="FF33"/>
  <c r="FE37"/>
  <c r="FE38" s="1"/>
  <c r="FG170" i="6"/>
  <c r="FF174"/>
  <c r="FF176" s="1"/>
  <c r="FF82" s="1"/>
  <c r="FG72"/>
  <c r="FF76"/>
  <c r="FF78" s="1"/>
  <c r="FG29" i="8" l="1"/>
  <c r="FG35"/>
  <c r="FG25"/>
  <c r="FG26"/>
  <c r="FG28"/>
  <c r="FG27"/>
  <c r="FH16"/>
  <c r="FH19"/>
  <c r="FH18"/>
  <c r="FH20"/>
  <c r="FH17"/>
  <c r="FH24"/>
  <c r="FI38"/>
  <c r="FI15"/>
  <c r="FI12"/>
  <c r="FI11"/>
  <c r="FI14"/>
  <c r="FJ10"/>
  <c r="FI13"/>
  <c r="FH150" i="6"/>
  <c r="FH152" s="1"/>
  <c r="FH81" s="1"/>
  <c r="FG97" i="5"/>
  <c r="FG98" s="1"/>
  <c r="FG83"/>
  <c r="FG84" s="1"/>
  <c r="FH126" i="6"/>
  <c r="FH128" s="1"/>
  <c r="FH80" s="1"/>
  <c r="FG69" i="5"/>
  <c r="FG70" s="1"/>
  <c r="FG103" i="6"/>
  <c r="FG105" s="1"/>
  <c r="FG79" s="1"/>
  <c r="FH73"/>
  <c r="FH100"/>
  <c r="FH98"/>
  <c r="FH71"/>
  <c r="FK23" i="5"/>
  <c r="FJ25"/>
  <c r="FI151" i="6"/>
  <c r="FI175"/>
  <c r="FI127"/>
  <c r="FI83"/>
  <c r="FI104"/>
  <c r="FI145"/>
  <c r="FI169"/>
  <c r="FI171"/>
  <c r="FI147"/>
  <c r="FI150" s="1"/>
  <c r="FI152" s="1"/>
  <c r="FI81" s="1"/>
  <c r="FI121"/>
  <c r="FI123"/>
  <c r="FH96" i="5"/>
  <c r="FH82"/>
  <c r="FH54"/>
  <c r="FH68"/>
  <c r="FH50"/>
  <c r="FH64"/>
  <c r="FH78"/>
  <c r="FH80"/>
  <c r="FH66"/>
  <c r="FH52"/>
  <c r="FH92"/>
  <c r="FH94"/>
  <c r="FI36"/>
  <c r="FI32"/>
  <c r="FI34"/>
  <c r="FG55"/>
  <c r="FG56" s="1"/>
  <c r="FK84" i="6"/>
  <c r="FJ86"/>
  <c r="FF37" i="5"/>
  <c r="FF38" s="1"/>
  <c r="FG33"/>
  <c r="FH170" i="6"/>
  <c r="FG174"/>
  <c r="FG176" s="1"/>
  <c r="FG82" s="1"/>
  <c r="FG76"/>
  <c r="FG78" s="1"/>
  <c r="FH72"/>
  <c r="FJ12" i="8" l="1"/>
  <c r="FJ38"/>
  <c r="FJ15"/>
  <c r="FJ11"/>
  <c r="FJ13"/>
  <c r="FK10"/>
  <c r="FJ14"/>
  <c r="FH27"/>
  <c r="FH25"/>
  <c r="FH28"/>
  <c r="FH35"/>
  <c r="FH26"/>
  <c r="FH29"/>
  <c r="FI16"/>
  <c r="FI20"/>
  <c r="FI17"/>
  <c r="FI24"/>
  <c r="FI18"/>
  <c r="FI19"/>
  <c r="FH97" i="5"/>
  <c r="FH98" s="1"/>
  <c r="FH83"/>
  <c r="FH84" s="1"/>
  <c r="FI126" i="6"/>
  <c r="FI128" s="1"/>
  <c r="FI80" s="1"/>
  <c r="FH55" i="5"/>
  <c r="FH56" s="1"/>
  <c r="FK25"/>
  <c r="FL23"/>
  <c r="FJ104" i="6"/>
  <c r="FJ83"/>
  <c r="FJ175"/>
  <c r="FJ151"/>
  <c r="FJ127"/>
  <c r="FJ123"/>
  <c r="FJ169"/>
  <c r="FJ171"/>
  <c r="FJ121"/>
  <c r="FJ145"/>
  <c r="FJ147"/>
  <c r="FK86"/>
  <c r="FL84"/>
  <c r="FI96" i="5"/>
  <c r="FI54"/>
  <c r="FI68"/>
  <c r="FI82"/>
  <c r="FI50"/>
  <c r="FI64"/>
  <c r="FI78"/>
  <c r="FI66"/>
  <c r="FI52"/>
  <c r="FI55" s="1"/>
  <c r="FI80"/>
  <c r="FI92"/>
  <c r="FI94"/>
  <c r="FH69"/>
  <c r="FH70" s="1"/>
  <c r="FI73" i="6"/>
  <c r="FI100"/>
  <c r="FI71"/>
  <c r="FI98"/>
  <c r="FJ36" i="5"/>
  <c r="FJ32"/>
  <c r="FJ34"/>
  <c r="FH103" i="6"/>
  <c r="FH105" s="1"/>
  <c r="FH79" s="1"/>
  <c r="FH33" i="5"/>
  <c r="FG37"/>
  <c r="FG38" s="1"/>
  <c r="FH76" i="6"/>
  <c r="FH78" s="1"/>
  <c r="FI72"/>
  <c r="FI170"/>
  <c r="FH174"/>
  <c r="FH176" s="1"/>
  <c r="FH82" s="1"/>
  <c r="FI56" i="5" l="1"/>
  <c r="FK12" i="8"/>
  <c r="FL10"/>
  <c r="FK14"/>
  <c r="FK38"/>
  <c r="FK13"/>
  <c r="FK15"/>
  <c r="FK11"/>
  <c r="FJ19"/>
  <c r="FJ20"/>
  <c r="FJ16"/>
  <c r="FJ24"/>
  <c r="FJ18"/>
  <c r="FJ17"/>
  <c r="FI27"/>
  <c r="FI25"/>
  <c r="FI35"/>
  <c r="FI28"/>
  <c r="FI26"/>
  <c r="FI29"/>
  <c r="FI97" i="5"/>
  <c r="FI98" s="1"/>
  <c r="FI69"/>
  <c r="FI70" s="1"/>
  <c r="FJ126" i="6"/>
  <c r="FJ128" s="1"/>
  <c r="FJ80" s="1"/>
  <c r="FJ73"/>
  <c r="FJ98"/>
  <c r="FJ71"/>
  <c r="FJ100"/>
  <c r="FM84"/>
  <c r="FL86"/>
  <c r="FI103"/>
  <c r="FI105" s="1"/>
  <c r="FI79" s="1"/>
  <c r="FK83"/>
  <c r="FK151"/>
  <c r="FK104"/>
  <c r="FK175"/>
  <c r="FK127"/>
  <c r="FK121"/>
  <c r="FK123"/>
  <c r="FK147"/>
  <c r="FK169"/>
  <c r="FK171"/>
  <c r="FK145"/>
  <c r="FL25" i="5"/>
  <c r="FM23"/>
  <c r="FJ54"/>
  <c r="FJ68"/>
  <c r="FJ82"/>
  <c r="FJ96"/>
  <c r="FJ50"/>
  <c r="FJ64"/>
  <c r="FJ80"/>
  <c r="FJ66"/>
  <c r="FJ52"/>
  <c r="FJ55" s="1"/>
  <c r="FJ56" s="1"/>
  <c r="FJ78"/>
  <c r="FJ92"/>
  <c r="FJ94"/>
  <c r="FI83"/>
  <c r="FI84" s="1"/>
  <c r="FJ150" i="6"/>
  <c r="FJ152" s="1"/>
  <c r="FJ81" s="1"/>
  <c r="FK36" i="5"/>
  <c r="FK32"/>
  <c r="FK34"/>
  <c r="FH37"/>
  <c r="FH38" s="1"/>
  <c r="FI33"/>
  <c r="FJ72" i="6"/>
  <c r="FI76"/>
  <c r="FI78" s="1"/>
  <c r="FJ170"/>
  <c r="FI174"/>
  <c r="FI176" s="1"/>
  <c r="FI82" s="1"/>
  <c r="FJ26" i="8" l="1"/>
  <c r="FJ28"/>
  <c r="FJ25"/>
  <c r="FJ27"/>
  <c r="FJ35"/>
  <c r="FJ29"/>
  <c r="FL38"/>
  <c r="FL14"/>
  <c r="FL11"/>
  <c r="FL15"/>
  <c r="FL12"/>
  <c r="FM10"/>
  <c r="FL13"/>
  <c r="FK20"/>
  <c r="FK17"/>
  <c r="FK24"/>
  <c r="FK16"/>
  <c r="FK19"/>
  <c r="FK18"/>
  <c r="FJ103" i="6"/>
  <c r="FJ105" s="1"/>
  <c r="FJ79" s="1"/>
  <c r="FJ97" i="5"/>
  <c r="FJ98" s="1"/>
  <c r="FK150" i="6"/>
  <c r="FK152" s="1"/>
  <c r="FK81" s="1"/>
  <c r="FK54" i="5"/>
  <c r="FK68"/>
  <c r="FK82"/>
  <c r="FK96"/>
  <c r="FK50"/>
  <c r="FK64"/>
  <c r="FK52"/>
  <c r="FK80"/>
  <c r="FK78"/>
  <c r="FK66"/>
  <c r="FK69" s="1"/>
  <c r="FK70" s="1"/>
  <c r="FK92"/>
  <c r="FK94"/>
  <c r="FK97" s="1"/>
  <c r="FK98" s="1"/>
  <c r="FN23"/>
  <c r="FM25"/>
  <c r="FK73" i="6"/>
  <c r="FK71"/>
  <c r="FK98"/>
  <c r="FK100"/>
  <c r="FL175"/>
  <c r="FL127"/>
  <c r="FL151"/>
  <c r="FL83"/>
  <c r="FL104"/>
  <c r="FL171"/>
  <c r="FL145"/>
  <c r="FL147"/>
  <c r="FL123"/>
  <c r="FL169"/>
  <c r="FL121"/>
  <c r="FN84"/>
  <c r="FM86"/>
  <c r="FJ69" i="5"/>
  <c r="FJ70" s="1"/>
  <c r="FL36"/>
  <c r="FL32"/>
  <c r="FL34"/>
  <c r="FJ83"/>
  <c r="FJ84" s="1"/>
  <c r="FK126" i="6"/>
  <c r="FK128" s="1"/>
  <c r="FK80" s="1"/>
  <c r="FI37" i="5"/>
  <c r="FI38" s="1"/>
  <c r="FJ33"/>
  <c r="FJ76" i="6"/>
  <c r="FJ78" s="1"/>
  <c r="FK72"/>
  <c r="FK170"/>
  <c r="FJ174"/>
  <c r="FJ176" s="1"/>
  <c r="FJ82" s="1"/>
  <c r="FK28" i="8" l="1"/>
  <c r="FK29"/>
  <c r="FK27"/>
  <c r="FK26"/>
  <c r="FK25"/>
  <c r="FK35"/>
  <c r="FM11"/>
  <c r="FM15"/>
  <c r="FM38"/>
  <c r="FM13"/>
  <c r="FN10"/>
  <c r="FM14"/>
  <c r="FM12"/>
  <c r="FL18"/>
  <c r="FL20"/>
  <c r="FL24"/>
  <c r="FL16"/>
  <c r="FL19"/>
  <c r="FL17"/>
  <c r="FL150" i="6"/>
  <c r="FL152" s="1"/>
  <c r="FL81" s="1"/>
  <c r="FK103"/>
  <c r="FK105" s="1"/>
  <c r="FK79" s="1"/>
  <c r="FK83" i="5"/>
  <c r="FK84" s="1"/>
  <c r="FL126" i="6"/>
  <c r="FL128" s="1"/>
  <c r="FL80" s="1"/>
  <c r="FK55" i="5"/>
  <c r="FK56" s="1"/>
  <c r="FL54"/>
  <c r="FL68"/>
  <c r="FL96"/>
  <c r="FL82"/>
  <c r="FL50"/>
  <c r="FL64"/>
  <c r="FL66"/>
  <c r="FL80"/>
  <c r="FL52"/>
  <c r="FL55" s="1"/>
  <c r="FL56" s="1"/>
  <c r="FL78"/>
  <c r="FL92"/>
  <c r="FL94"/>
  <c r="FL97" s="1"/>
  <c r="FL98" s="1"/>
  <c r="FM175" i="6"/>
  <c r="FM151"/>
  <c r="FM104"/>
  <c r="FM127"/>
  <c r="FM83"/>
  <c r="FM123"/>
  <c r="FM145"/>
  <c r="FM147"/>
  <c r="FM150" s="1"/>
  <c r="FM152" s="1"/>
  <c r="FM81" s="1"/>
  <c r="FM171"/>
  <c r="FM121"/>
  <c r="FM169"/>
  <c r="FN86"/>
  <c r="FO84"/>
  <c r="FL73"/>
  <c r="FL98"/>
  <c r="FL100"/>
  <c r="FL103" s="1"/>
  <c r="FL105" s="1"/>
  <c r="FL79" s="1"/>
  <c r="FL71"/>
  <c r="FM36" i="5"/>
  <c r="FM32"/>
  <c r="FM34"/>
  <c r="FO23"/>
  <c r="FN25"/>
  <c r="FK33"/>
  <c r="FJ37"/>
  <c r="FJ38" s="1"/>
  <c r="FL170" i="6"/>
  <c r="FK174"/>
  <c r="FK176" s="1"/>
  <c r="FK82" s="1"/>
  <c r="FK76"/>
  <c r="FK78" s="1"/>
  <c r="FL72"/>
  <c r="FL25" i="8" l="1"/>
  <c r="FL29"/>
  <c r="FL26"/>
  <c r="FL35"/>
  <c r="FL28"/>
  <c r="FL27"/>
  <c r="FN11"/>
  <c r="FO10"/>
  <c r="FN15"/>
  <c r="FN38"/>
  <c r="FN14"/>
  <c r="FN12"/>
  <c r="FN13"/>
  <c r="FM16"/>
  <c r="FM24"/>
  <c r="FM18"/>
  <c r="FM19"/>
  <c r="FM20"/>
  <c r="FM17"/>
  <c r="FM54" i="5"/>
  <c r="FM68"/>
  <c r="FM96"/>
  <c r="FM82"/>
  <c r="FM50"/>
  <c r="FM64"/>
  <c r="FM78"/>
  <c r="FM52"/>
  <c r="FM55" s="1"/>
  <c r="FM56" s="1"/>
  <c r="FM80"/>
  <c r="FM66"/>
  <c r="FM69" s="1"/>
  <c r="FM70" s="1"/>
  <c r="FM92"/>
  <c r="FM94"/>
  <c r="FM126" i="6"/>
  <c r="FM128" s="1"/>
  <c r="FM80" s="1"/>
  <c r="FP84"/>
  <c r="FO86"/>
  <c r="FM73"/>
  <c r="FM98"/>
  <c r="FM71"/>
  <c r="FM100"/>
  <c r="FO25" i="5"/>
  <c r="FP23"/>
  <c r="FN104" i="6"/>
  <c r="FN83"/>
  <c r="FN151"/>
  <c r="FN175"/>
  <c r="FN127"/>
  <c r="FN145"/>
  <c r="FN147"/>
  <c r="FN123"/>
  <c r="FN169"/>
  <c r="FN171"/>
  <c r="FN121"/>
  <c r="FL83" i="5"/>
  <c r="FL84" s="1"/>
  <c r="FN36"/>
  <c r="FN34"/>
  <c r="FN32"/>
  <c r="FL69"/>
  <c r="FL70" s="1"/>
  <c r="FK37"/>
  <c r="FK38" s="1"/>
  <c r="FL33"/>
  <c r="FL76" i="6"/>
  <c r="FL78" s="1"/>
  <c r="FM72"/>
  <c r="FL174"/>
  <c r="FL176" s="1"/>
  <c r="FL82" s="1"/>
  <c r="FM170"/>
  <c r="FO12" i="8" l="1"/>
  <c r="FO15"/>
  <c r="FP10"/>
  <c r="FO11"/>
  <c r="FO38"/>
  <c r="FO13"/>
  <c r="FO14"/>
  <c r="FM28"/>
  <c r="FM29"/>
  <c r="FM35"/>
  <c r="FM25"/>
  <c r="FM27"/>
  <c r="FM26"/>
  <c r="FN16"/>
  <c r="FN24"/>
  <c r="FN20"/>
  <c r="FN18"/>
  <c r="FN17"/>
  <c r="FN19"/>
  <c r="FM103" i="6"/>
  <c r="FM105" s="1"/>
  <c r="FM79" s="1"/>
  <c r="FM97" i="5"/>
  <c r="FM98" s="1"/>
  <c r="FQ84" i="6"/>
  <c r="FP86"/>
  <c r="FN126"/>
  <c r="FN128" s="1"/>
  <c r="FN80" s="1"/>
  <c r="FP25" i="5"/>
  <c r="FQ23"/>
  <c r="FN73" i="6"/>
  <c r="FN71"/>
  <c r="FN98"/>
  <c r="FN100"/>
  <c r="FO83"/>
  <c r="FO151"/>
  <c r="FO104"/>
  <c r="FO175"/>
  <c r="FO127"/>
  <c r="FO171"/>
  <c r="FO121"/>
  <c r="FO169"/>
  <c r="FO145"/>
  <c r="FO147"/>
  <c r="FO123"/>
  <c r="FO126" s="1"/>
  <c r="FO128" s="1"/>
  <c r="FO80" s="1"/>
  <c r="FN54" i="5"/>
  <c r="FN68"/>
  <c r="FN96"/>
  <c r="FN82"/>
  <c r="FN50"/>
  <c r="FN64"/>
  <c r="FN78"/>
  <c r="FN66"/>
  <c r="FN80"/>
  <c r="FN52"/>
  <c r="FN92"/>
  <c r="FN94"/>
  <c r="FN150" i="6"/>
  <c r="FN152" s="1"/>
  <c r="FN81" s="1"/>
  <c r="FO36" i="5"/>
  <c r="FO32"/>
  <c r="FO34"/>
  <c r="FM83"/>
  <c r="FM84" s="1"/>
  <c r="FL37"/>
  <c r="FL38" s="1"/>
  <c r="FM33"/>
  <c r="FN72" i="6"/>
  <c r="FM76"/>
  <c r="FM78" s="1"/>
  <c r="FM174"/>
  <c r="FM176" s="1"/>
  <c r="FM82" s="1"/>
  <c r="FN170"/>
  <c r="FN28" i="8" l="1"/>
  <c r="FN26"/>
  <c r="FN35"/>
  <c r="FN25"/>
  <c r="FN27"/>
  <c r="FN29"/>
  <c r="FP11"/>
  <c r="FP13"/>
  <c r="FP14"/>
  <c r="FQ10"/>
  <c r="FP12"/>
  <c r="FP38"/>
  <c r="FP15"/>
  <c r="FO19"/>
  <c r="FO24"/>
  <c r="FO17"/>
  <c r="FO16"/>
  <c r="FO18"/>
  <c r="FO20"/>
  <c r="FN55" i="5"/>
  <c r="FN56" s="1"/>
  <c r="FN103" i="6"/>
  <c r="FN105" s="1"/>
  <c r="FN79" s="1"/>
  <c r="FP36" i="5"/>
  <c r="FP34"/>
  <c r="FP32"/>
  <c r="FO54"/>
  <c r="FO68"/>
  <c r="FO82"/>
  <c r="FO96"/>
  <c r="FO50"/>
  <c r="FO64"/>
  <c r="FO52"/>
  <c r="FO80"/>
  <c r="FO66"/>
  <c r="FO78"/>
  <c r="FO92"/>
  <c r="FO94"/>
  <c r="FN83"/>
  <c r="FN84" s="1"/>
  <c r="FP151" i="6"/>
  <c r="FP104"/>
  <c r="FP175"/>
  <c r="FP127"/>
  <c r="FP83"/>
  <c r="FP145"/>
  <c r="FP123"/>
  <c r="FP171"/>
  <c r="FP147"/>
  <c r="FP169"/>
  <c r="FP121"/>
  <c r="FO73"/>
  <c r="FO98"/>
  <c r="FO100"/>
  <c r="FO71"/>
  <c r="FN97" i="5"/>
  <c r="FN98" s="1"/>
  <c r="FN69"/>
  <c r="FN70" s="1"/>
  <c r="FO150" i="6"/>
  <c r="FO152" s="1"/>
  <c r="FO81" s="1"/>
  <c r="FR23" i="5"/>
  <c r="FQ25"/>
  <c r="FR84" i="6"/>
  <c r="FQ86"/>
  <c r="FM37" i="5"/>
  <c r="FM38" s="1"/>
  <c r="FN33"/>
  <c r="FN174" i="6"/>
  <c r="FN176" s="1"/>
  <c r="FN82" s="1"/>
  <c r="FO170"/>
  <c r="FO72"/>
  <c r="FN76"/>
  <c r="FN78" s="1"/>
  <c r="FP24" i="8" l="1"/>
  <c r="FP17"/>
  <c r="FP18"/>
  <c r="FP16"/>
  <c r="FP19"/>
  <c r="FP20"/>
  <c r="FO26"/>
  <c r="FO27"/>
  <c r="FO35"/>
  <c r="FO28"/>
  <c r="FO29"/>
  <c r="FO25"/>
  <c r="FQ38"/>
  <c r="FQ13"/>
  <c r="FQ14"/>
  <c r="FQ11"/>
  <c r="FQ15"/>
  <c r="FR10"/>
  <c r="FQ12"/>
  <c r="FO55" i="5"/>
  <c r="FO56" s="1"/>
  <c r="FO69"/>
  <c r="FO70" s="1"/>
  <c r="FP150" i="6"/>
  <c r="FP152" s="1"/>
  <c r="FP81" s="1"/>
  <c r="FQ36" i="5"/>
  <c r="FQ34"/>
  <c r="FQ32"/>
  <c r="FP96"/>
  <c r="FP82"/>
  <c r="FP68"/>
  <c r="FP54"/>
  <c r="FP50"/>
  <c r="FP64"/>
  <c r="FP80"/>
  <c r="FP66"/>
  <c r="FP52"/>
  <c r="FP55" s="1"/>
  <c r="FP56" s="1"/>
  <c r="FP78"/>
  <c r="FP92"/>
  <c r="FP94"/>
  <c r="FS84" i="6"/>
  <c r="FR86"/>
  <c r="FP73"/>
  <c r="FP98"/>
  <c r="FP71"/>
  <c r="FP100"/>
  <c r="FS23" i="5"/>
  <c r="FR25"/>
  <c r="FP126" i="6"/>
  <c r="FP128" s="1"/>
  <c r="FP80" s="1"/>
  <c r="FQ151"/>
  <c r="FQ104"/>
  <c r="FQ175"/>
  <c r="FQ127"/>
  <c r="FQ83"/>
  <c r="FQ145"/>
  <c r="FQ171"/>
  <c r="FQ123"/>
  <c r="FQ147"/>
  <c r="FQ121"/>
  <c r="FQ169"/>
  <c r="FO103"/>
  <c r="FO105" s="1"/>
  <c r="FO79" s="1"/>
  <c r="FO97" i="5"/>
  <c r="FO98" s="1"/>
  <c r="FO83"/>
  <c r="FO84" s="1"/>
  <c r="FO33"/>
  <c r="FN37"/>
  <c r="FN38" s="1"/>
  <c r="FP170" i="6"/>
  <c r="FO174"/>
  <c r="FO176" s="1"/>
  <c r="FO82" s="1"/>
  <c r="FP72"/>
  <c r="FO76"/>
  <c r="FO78" s="1"/>
  <c r="FR13" i="8" l="1"/>
  <c r="FR11"/>
  <c r="FR12"/>
  <c r="FS10"/>
  <c r="FR15"/>
  <c r="FR38"/>
  <c r="FR14"/>
  <c r="FQ18"/>
  <c r="FQ17"/>
  <c r="FQ16"/>
  <c r="FQ19"/>
  <c r="FQ24"/>
  <c r="FQ20"/>
  <c r="FP35"/>
  <c r="FP28"/>
  <c r="FP26"/>
  <c r="FP25"/>
  <c r="FP27"/>
  <c r="FP29"/>
  <c r="FQ126" i="6"/>
  <c r="FQ128" s="1"/>
  <c r="FQ80" s="1"/>
  <c r="FP103"/>
  <c r="FP105" s="1"/>
  <c r="FP79" s="1"/>
  <c r="FQ150"/>
  <c r="FQ152" s="1"/>
  <c r="FQ81" s="1"/>
  <c r="FP83" i="5"/>
  <c r="FP84" s="1"/>
  <c r="FQ73" i="6"/>
  <c r="FQ98"/>
  <c r="FQ100"/>
  <c r="FQ71"/>
  <c r="FS25" i="5"/>
  <c r="FT23"/>
  <c r="FR83" i="6"/>
  <c r="FR175"/>
  <c r="FR151"/>
  <c r="FR104"/>
  <c r="FR127"/>
  <c r="FR147"/>
  <c r="FR145"/>
  <c r="FR171"/>
  <c r="FR169"/>
  <c r="FR123"/>
  <c r="FR121"/>
  <c r="FT84"/>
  <c r="FS86"/>
  <c r="FR36" i="5"/>
  <c r="FR32"/>
  <c r="FR34"/>
  <c r="FP97"/>
  <c r="FP98" s="1"/>
  <c r="FP69"/>
  <c r="FP70" s="1"/>
  <c r="FQ96"/>
  <c r="FQ82"/>
  <c r="FQ68"/>
  <c r="FQ54"/>
  <c r="FQ50"/>
  <c r="FQ64"/>
  <c r="FQ66"/>
  <c r="FQ52"/>
  <c r="FQ80"/>
  <c r="FQ78"/>
  <c r="FQ92"/>
  <c r="FQ94"/>
  <c r="FO37"/>
  <c r="FO38" s="1"/>
  <c r="FP33"/>
  <c r="FQ72" i="6"/>
  <c r="FP76"/>
  <c r="FP78" s="1"/>
  <c r="FP174"/>
  <c r="FP176" s="1"/>
  <c r="FP82" s="1"/>
  <c r="FQ170"/>
  <c r="FQ29" i="8" l="1"/>
  <c r="FQ26"/>
  <c r="FQ25"/>
  <c r="FQ27"/>
  <c r="FQ35"/>
  <c r="FQ28"/>
  <c r="FT10"/>
  <c r="FS14"/>
  <c r="FS15"/>
  <c r="FS13"/>
  <c r="FS38"/>
  <c r="FS11"/>
  <c r="FS12"/>
  <c r="FR17"/>
  <c r="FR24"/>
  <c r="FR20"/>
  <c r="FR16"/>
  <c r="FR18"/>
  <c r="FR19"/>
  <c r="FQ69" i="5"/>
  <c r="FQ70" s="1"/>
  <c r="FQ83"/>
  <c r="FQ84" s="1"/>
  <c r="FR126" i="6"/>
  <c r="FR128" s="1"/>
  <c r="FR80" s="1"/>
  <c r="FR150"/>
  <c r="FR152" s="1"/>
  <c r="FR81" s="1"/>
  <c r="FT25" i="5"/>
  <c r="FU23"/>
  <c r="FQ97"/>
  <c r="FQ98" s="1"/>
  <c r="FQ55"/>
  <c r="FQ56" s="1"/>
  <c r="FR54"/>
  <c r="FR68"/>
  <c r="FR82"/>
  <c r="FR96"/>
  <c r="FR50"/>
  <c r="FR64"/>
  <c r="FR78"/>
  <c r="FR52"/>
  <c r="FR80"/>
  <c r="FR66"/>
  <c r="FR69" s="1"/>
  <c r="FR70" s="1"/>
  <c r="FR92"/>
  <c r="FR94"/>
  <c r="FS36"/>
  <c r="FS34"/>
  <c r="FS32"/>
  <c r="FS83" i="6"/>
  <c r="FS175"/>
  <c r="FS151"/>
  <c r="FS104"/>
  <c r="FS127"/>
  <c r="FS169"/>
  <c r="FS147"/>
  <c r="FS171"/>
  <c r="FS123"/>
  <c r="FS145"/>
  <c r="FS121"/>
  <c r="FU84"/>
  <c r="FT86"/>
  <c r="FR73"/>
  <c r="FR98"/>
  <c r="FR71"/>
  <c r="FR100"/>
  <c r="FQ103"/>
  <c r="FQ105" s="1"/>
  <c r="FQ79" s="1"/>
  <c r="FP37" i="5"/>
  <c r="FP38" s="1"/>
  <c r="FQ33"/>
  <c r="FQ174" i="6"/>
  <c r="FQ176" s="1"/>
  <c r="FQ82" s="1"/>
  <c r="FR170"/>
  <c r="FQ76"/>
  <c r="FQ78" s="1"/>
  <c r="FR72"/>
  <c r="FR27" i="8" l="1"/>
  <c r="FR28"/>
  <c r="FR26"/>
  <c r="FR29"/>
  <c r="FR35"/>
  <c r="FR25"/>
  <c r="FS19"/>
  <c r="FS20"/>
  <c r="FS18"/>
  <c r="FS24"/>
  <c r="FS16"/>
  <c r="FS17"/>
  <c r="FU10"/>
  <c r="FT14"/>
  <c r="FT38"/>
  <c r="FT13"/>
  <c r="FT12"/>
  <c r="FT11"/>
  <c r="FT15"/>
  <c r="FR55" i="5"/>
  <c r="FR56" s="1"/>
  <c r="FS150" i="6"/>
  <c r="FS152" s="1"/>
  <c r="FS81" s="1"/>
  <c r="FR97" i="5"/>
  <c r="FR98" s="1"/>
  <c r="FR103" i="6"/>
  <c r="FR105" s="1"/>
  <c r="FR79" s="1"/>
  <c r="FR83" i="5"/>
  <c r="FR84" s="1"/>
  <c r="FS126" i="6"/>
  <c r="FS128" s="1"/>
  <c r="FS80" s="1"/>
  <c r="FS73"/>
  <c r="FS98"/>
  <c r="FS71"/>
  <c r="FS100"/>
  <c r="FU25" i="5"/>
  <c r="FV23"/>
  <c r="FT127" i="6"/>
  <c r="FT175"/>
  <c r="FT151"/>
  <c r="FT83"/>
  <c r="FT104"/>
  <c r="FT147"/>
  <c r="FT145"/>
  <c r="FT169"/>
  <c r="FT123"/>
  <c r="FT171"/>
  <c r="FT121"/>
  <c r="FT36" i="5"/>
  <c r="FT32"/>
  <c r="FT34"/>
  <c r="FV84" i="6"/>
  <c r="FU86"/>
  <c r="FS54" i="5"/>
  <c r="FS68"/>
  <c r="FS82"/>
  <c r="FS96"/>
  <c r="FS50"/>
  <c r="FS64"/>
  <c r="FS80"/>
  <c r="FS78"/>
  <c r="FS66"/>
  <c r="FS52"/>
  <c r="FS92"/>
  <c r="FS94"/>
  <c r="FR33"/>
  <c r="FQ37"/>
  <c r="FQ38" s="1"/>
  <c r="FS72" i="6"/>
  <c r="FR76"/>
  <c r="FR78" s="1"/>
  <c r="FR174"/>
  <c r="FR176" s="1"/>
  <c r="FR82" s="1"/>
  <c r="FS170"/>
  <c r="FT18" i="8" l="1"/>
  <c r="FT17"/>
  <c r="FT19"/>
  <c r="FT24"/>
  <c r="FT16"/>
  <c r="FT20"/>
  <c r="FS29"/>
  <c r="FS26"/>
  <c r="FS28"/>
  <c r="FS27"/>
  <c r="FS25"/>
  <c r="FS35"/>
  <c r="FU13"/>
  <c r="FV10"/>
  <c r="FU15"/>
  <c r="FU38"/>
  <c r="FU11"/>
  <c r="FU14"/>
  <c r="FU12"/>
  <c r="FS69" i="5"/>
  <c r="FS70" s="1"/>
  <c r="FS103" i="6"/>
  <c r="FS105" s="1"/>
  <c r="FS79" s="1"/>
  <c r="FS55" i="5"/>
  <c r="FS56" s="1"/>
  <c r="FT126" i="6"/>
  <c r="FT128" s="1"/>
  <c r="FT80" s="1"/>
  <c r="FS83" i="5"/>
  <c r="FS84" s="1"/>
  <c r="FT150" i="6"/>
  <c r="FT152" s="1"/>
  <c r="FT81" s="1"/>
  <c r="FT73"/>
  <c r="FT98"/>
  <c r="FT71"/>
  <c r="FT100"/>
  <c r="FW23" i="5"/>
  <c r="FV25"/>
  <c r="FS97"/>
  <c r="FS98" s="1"/>
  <c r="FU175" i="6"/>
  <c r="FU127"/>
  <c r="FU104"/>
  <c r="FU151"/>
  <c r="FU83"/>
  <c r="FU169"/>
  <c r="FU145"/>
  <c r="FU147"/>
  <c r="FU171"/>
  <c r="FU123"/>
  <c r="FU121"/>
  <c r="FT54" i="5"/>
  <c r="FT68"/>
  <c r="FT96"/>
  <c r="FT82"/>
  <c r="FT50"/>
  <c r="FT64"/>
  <c r="FT78"/>
  <c r="FT52"/>
  <c r="FT80"/>
  <c r="FT66"/>
  <c r="FT69" s="1"/>
  <c r="FT70" s="1"/>
  <c r="FT92"/>
  <c r="FT94"/>
  <c r="FU36"/>
  <c r="FU34"/>
  <c r="FU32"/>
  <c r="FW84" i="6"/>
  <c r="FV86"/>
  <c r="FS33" i="5"/>
  <c r="FR37"/>
  <c r="FR38" s="1"/>
  <c r="FS76" i="6"/>
  <c r="FS78" s="1"/>
  <c r="FT72"/>
  <c r="FS174"/>
  <c r="FS176" s="1"/>
  <c r="FS82" s="1"/>
  <c r="FT170"/>
  <c r="FU16" i="8" l="1"/>
  <c r="FU19"/>
  <c r="FU20"/>
  <c r="FU17"/>
  <c r="FU24"/>
  <c r="FU18"/>
  <c r="FT26"/>
  <c r="FT29"/>
  <c r="FT35"/>
  <c r="FT28"/>
  <c r="FT27"/>
  <c r="FT25"/>
  <c r="FV11"/>
  <c r="FV12"/>
  <c r="FV13"/>
  <c r="FW10"/>
  <c r="FV14"/>
  <c r="FV38"/>
  <c r="FV15"/>
  <c r="FU150" i="6"/>
  <c r="FU152" s="1"/>
  <c r="FU81" s="1"/>
  <c r="FU126"/>
  <c r="FU128" s="1"/>
  <c r="FU80" s="1"/>
  <c r="FT83" i="5"/>
  <c r="FT84" s="1"/>
  <c r="FV83" i="6"/>
  <c r="FV127"/>
  <c r="FV104"/>
  <c r="FV175"/>
  <c r="FV151"/>
  <c r="FV147"/>
  <c r="FV169"/>
  <c r="FV171"/>
  <c r="FV123"/>
  <c r="FV145"/>
  <c r="FV121"/>
  <c r="FU73"/>
  <c r="FU98"/>
  <c r="FU71"/>
  <c r="FU100"/>
  <c r="FV36" i="5"/>
  <c r="FV34"/>
  <c r="FV32"/>
  <c r="FU54"/>
  <c r="FU68"/>
  <c r="FU96"/>
  <c r="FU82"/>
  <c r="FU50"/>
  <c r="FU64"/>
  <c r="FU78"/>
  <c r="FU80"/>
  <c r="FU66"/>
  <c r="FU52"/>
  <c r="FU92"/>
  <c r="FU94"/>
  <c r="FX23"/>
  <c r="FW25"/>
  <c r="FX84" i="6"/>
  <c r="FW86"/>
  <c r="FT97" i="5"/>
  <c r="FT98" s="1"/>
  <c r="FT55"/>
  <c r="FT56" s="1"/>
  <c r="FT103" i="6"/>
  <c r="FT105" s="1"/>
  <c r="FT79" s="1"/>
  <c r="FS37" i="5"/>
  <c r="FS38" s="1"/>
  <c r="FT33"/>
  <c r="FT76" i="6"/>
  <c r="FT78" s="1"/>
  <c r="FU72"/>
  <c r="FU170"/>
  <c r="FT174"/>
  <c r="FT176" s="1"/>
  <c r="FT82" s="1"/>
  <c r="FW38" i="8" l="1"/>
  <c r="FW13"/>
  <c r="FW11"/>
  <c r="FW12"/>
  <c r="FX10"/>
  <c r="FW14"/>
  <c r="FW15"/>
  <c r="FV20"/>
  <c r="FV17"/>
  <c r="FV16"/>
  <c r="FV19"/>
  <c r="FV18"/>
  <c r="FV24"/>
  <c r="FU27"/>
  <c r="FU35"/>
  <c r="FU28"/>
  <c r="FU29"/>
  <c r="FU26"/>
  <c r="FU25"/>
  <c r="FU97" i="5"/>
  <c r="FU98" s="1"/>
  <c r="FU83"/>
  <c r="FU84" s="1"/>
  <c r="FV126" i="6"/>
  <c r="FV128" s="1"/>
  <c r="FV80" s="1"/>
  <c r="FU69" i="5"/>
  <c r="FU70" s="1"/>
  <c r="FU55"/>
  <c r="FU56" s="1"/>
  <c r="FY84" i="6"/>
  <c r="FX86"/>
  <c r="FX25" i="5"/>
  <c r="FY23"/>
  <c r="FV150" i="6"/>
  <c r="FV152" s="1"/>
  <c r="FV81" s="1"/>
  <c r="FV73"/>
  <c r="FV100"/>
  <c r="FV98"/>
  <c r="FV71"/>
  <c r="FV54" i="5"/>
  <c r="FV68"/>
  <c r="FV82"/>
  <c r="FV96"/>
  <c r="FV50"/>
  <c r="FV64"/>
  <c r="FV78"/>
  <c r="FV52"/>
  <c r="FV66"/>
  <c r="FV80"/>
  <c r="FV92"/>
  <c r="FV94"/>
  <c r="FW175" i="6"/>
  <c r="FW83"/>
  <c r="FW151"/>
  <c r="FW104"/>
  <c r="FW127"/>
  <c r="FW145"/>
  <c r="FW169"/>
  <c r="FW147"/>
  <c r="FW171"/>
  <c r="FW123"/>
  <c r="FW121"/>
  <c r="FW36" i="5"/>
  <c r="FW34"/>
  <c r="FW32"/>
  <c r="FU103" i="6"/>
  <c r="FU105" s="1"/>
  <c r="FU79" s="1"/>
  <c r="FT37" i="5"/>
  <c r="FT38" s="1"/>
  <c r="FU33"/>
  <c r="FU174" i="6"/>
  <c r="FU176" s="1"/>
  <c r="FU82" s="1"/>
  <c r="FV170"/>
  <c r="FV72"/>
  <c r="FU76"/>
  <c r="FU78" s="1"/>
  <c r="FV27" i="8" l="1"/>
  <c r="FV29"/>
  <c r="FV35"/>
  <c r="FV28"/>
  <c r="FV26"/>
  <c r="FV25"/>
  <c r="FX11"/>
  <c r="FX15"/>
  <c r="FX12"/>
  <c r="FY10"/>
  <c r="FX13"/>
  <c r="FX38"/>
  <c r="FX14"/>
  <c r="FW17"/>
  <c r="FW20"/>
  <c r="FW18"/>
  <c r="FW24"/>
  <c r="FW19"/>
  <c r="FW16"/>
  <c r="FW150" i="6"/>
  <c r="FW152" s="1"/>
  <c r="FW81" s="1"/>
  <c r="FV97" i="5"/>
  <c r="FV98" s="1"/>
  <c r="FW126" i="6"/>
  <c r="FW128" s="1"/>
  <c r="FW80" s="1"/>
  <c r="FV83" i="5"/>
  <c r="FV84" s="1"/>
  <c r="FV69"/>
  <c r="FV70" s="1"/>
  <c r="FV55"/>
  <c r="FV56" s="1"/>
  <c r="FV103" i="6"/>
  <c r="FV105" s="1"/>
  <c r="FV79" s="1"/>
  <c r="FX36" i="5"/>
  <c r="FX32"/>
  <c r="FX34"/>
  <c r="FY25"/>
  <c r="FZ23"/>
  <c r="FW54"/>
  <c r="FW68"/>
  <c r="FW82"/>
  <c r="FW96"/>
  <c r="FW50"/>
  <c r="FW64"/>
  <c r="FW66"/>
  <c r="FW69" s="1"/>
  <c r="FW70" s="1"/>
  <c r="FW80"/>
  <c r="FW78"/>
  <c r="FW52"/>
  <c r="FW92"/>
  <c r="FW94"/>
  <c r="FX127" i="6"/>
  <c r="FX175"/>
  <c r="FX151"/>
  <c r="FX104"/>
  <c r="FX83"/>
  <c r="FX145"/>
  <c r="FX147"/>
  <c r="FX169"/>
  <c r="FX123"/>
  <c r="FX121"/>
  <c r="FX171"/>
  <c r="FW73"/>
  <c r="FW98"/>
  <c r="FW100"/>
  <c r="FW71"/>
  <c r="FZ84"/>
  <c r="FY86"/>
  <c r="FU37" i="5"/>
  <c r="FU38" s="1"/>
  <c r="FV33"/>
  <c r="FV174" i="6"/>
  <c r="FV176" s="1"/>
  <c r="FV82" s="1"/>
  <c r="FW170"/>
  <c r="FW72"/>
  <c r="FV76"/>
  <c r="FV78" s="1"/>
  <c r="FX18" i="8" l="1"/>
  <c r="FX17"/>
  <c r="FX20"/>
  <c r="FX19"/>
  <c r="FX24"/>
  <c r="FX16"/>
  <c r="FY13"/>
  <c r="FY38"/>
  <c r="FZ10"/>
  <c r="FY14"/>
  <c r="FY15"/>
  <c r="FY12"/>
  <c r="FY11"/>
  <c r="FW27"/>
  <c r="FW29"/>
  <c r="FW35"/>
  <c r="FW25"/>
  <c r="FW28"/>
  <c r="FW26"/>
  <c r="FW103" i="6"/>
  <c r="FW105" s="1"/>
  <c r="FW79" s="1"/>
  <c r="FW97" i="5"/>
  <c r="FW98" s="1"/>
  <c r="FX150" i="6"/>
  <c r="FX152" s="1"/>
  <c r="FX81" s="1"/>
  <c r="FW83" i="5"/>
  <c r="FW84" s="1"/>
  <c r="GA23"/>
  <c r="GA25" s="1"/>
  <c r="FZ25"/>
  <c r="FX96"/>
  <c r="FX82"/>
  <c r="FX54"/>
  <c r="FX68"/>
  <c r="FX50"/>
  <c r="FX64"/>
  <c r="FX52"/>
  <c r="FX80"/>
  <c r="FX78"/>
  <c r="FX66"/>
  <c r="FX69" s="1"/>
  <c r="FX92"/>
  <c r="FX94"/>
  <c r="FY83" i="6"/>
  <c r="FY151"/>
  <c r="FY104"/>
  <c r="FY127"/>
  <c r="FY175"/>
  <c r="FY145"/>
  <c r="FY169"/>
  <c r="FY121"/>
  <c r="FY123"/>
  <c r="FY147"/>
  <c r="FY150" s="1"/>
  <c r="FY152" s="1"/>
  <c r="FY81" s="1"/>
  <c r="FY171"/>
  <c r="FX126"/>
  <c r="FX128" s="1"/>
  <c r="FX80" s="1"/>
  <c r="FX73"/>
  <c r="FX98"/>
  <c r="FX100"/>
  <c r="FX71"/>
  <c r="FY36" i="5"/>
  <c r="FY34"/>
  <c r="FY32"/>
  <c r="GA84" i="6"/>
  <c r="GA86" s="1"/>
  <c r="FZ86"/>
  <c r="FW55" i="5"/>
  <c r="FW56" s="1"/>
  <c r="FW33"/>
  <c r="FV37"/>
  <c r="FV38" s="1"/>
  <c r="FX170" i="6"/>
  <c r="FW174"/>
  <c r="FW176" s="1"/>
  <c r="FW82" s="1"/>
  <c r="FW76"/>
  <c r="FW78" s="1"/>
  <c r="FX72"/>
  <c r="FY17" i="8" l="1"/>
  <c r="FY19"/>
  <c r="FY16"/>
  <c r="FY18"/>
  <c r="FY24"/>
  <c r="FY20"/>
  <c r="FZ15"/>
  <c r="FZ14"/>
  <c r="FZ11"/>
  <c r="FZ13"/>
  <c r="FZ38"/>
  <c r="FZ12"/>
  <c r="FX26"/>
  <c r="FX29"/>
  <c r="FX28"/>
  <c r="FX25"/>
  <c r="FX35"/>
  <c r="FX27"/>
  <c r="FX97" i="5"/>
  <c r="FX98" s="1"/>
  <c r="FX83"/>
  <c r="FX84" s="1"/>
  <c r="FZ151" i="6"/>
  <c r="FZ175"/>
  <c r="FZ127"/>
  <c r="FZ83"/>
  <c r="FZ104"/>
  <c r="FZ145"/>
  <c r="FZ169"/>
  <c r="FZ171"/>
  <c r="FZ147"/>
  <c r="FZ121"/>
  <c r="FZ123"/>
  <c r="FX103"/>
  <c r="FX105" s="1"/>
  <c r="FX79" s="1"/>
  <c r="GA83"/>
  <c r="GA151"/>
  <c r="GA175"/>
  <c r="GA104"/>
  <c r="GA127"/>
  <c r="GA145"/>
  <c r="GA147"/>
  <c r="GA171"/>
  <c r="GA123"/>
  <c r="GA169"/>
  <c r="GA121"/>
  <c r="FZ36" i="5"/>
  <c r="FZ34"/>
  <c r="FZ32"/>
  <c r="FY96"/>
  <c r="FY54"/>
  <c r="FY68"/>
  <c r="FY82"/>
  <c r="FY50"/>
  <c r="FY64"/>
  <c r="FY80"/>
  <c r="FY66"/>
  <c r="FY52"/>
  <c r="FY55" s="1"/>
  <c r="FY56" s="1"/>
  <c r="FY78"/>
  <c r="FY92"/>
  <c r="FY94"/>
  <c r="FY126" i="6"/>
  <c r="FY128" s="1"/>
  <c r="FY80" s="1"/>
  <c r="FY73"/>
  <c r="FY100"/>
  <c r="FY71"/>
  <c r="FY98"/>
  <c r="FX55" i="5"/>
  <c r="FX56" s="1"/>
  <c r="GA36"/>
  <c r="GA32"/>
  <c r="GA34"/>
  <c r="FX70"/>
  <c r="FX33"/>
  <c r="FW37"/>
  <c r="FW38" s="1"/>
  <c r="FY170" i="6"/>
  <c r="FX174"/>
  <c r="FX176" s="1"/>
  <c r="FX82" s="1"/>
  <c r="FX76"/>
  <c r="FX78" s="1"/>
  <c r="FY72"/>
  <c r="FZ20" i="8" l="1"/>
  <c r="FZ17"/>
  <c r="FZ19"/>
  <c r="FZ24"/>
  <c r="FZ18"/>
  <c r="FZ16"/>
  <c r="FY28"/>
  <c r="FY25"/>
  <c r="FY26"/>
  <c r="FY35"/>
  <c r="FY27"/>
  <c r="FY29"/>
  <c r="FY103" i="6"/>
  <c r="FY105" s="1"/>
  <c r="FY79" s="1"/>
  <c r="FY83" i="5"/>
  <c r="FY84" s="1"/>
  <c r="GA150" i="6"/>
  <c r="GA152" s="1"/>
  <c r="GA81" s="1"/>
  <c r="FZ126"/>
  <c r="FZ128" s="1"/>
  <c r="FZ80" s="1"/>
  <c r="FY69" i="5"/>
  <c r="FY70" s="1"/>
  <c r="FY97"/>
  <c r="FY98" s="1"/>
  <c r="FZ54"/>
  <c r="FZ68"/>
  <c r="FZ82"/>
  <c r="FZ96"/>
  <c r="FZ50"/>
  <c r="FZ64"/>
  <c r="FZ78"/>
  <c r="FZ66"/>
  <c r="FZ52"/>
  <c r="FZ55" s="1"/>
  <c r="FZ56" s="1"/>
  <c r="FZ80"/>
  <c r="FZ92"/>
  <c r="FZ94"/>
  <c r="FZ73" i="6"/>
  <c r="FZ71"/>
  <c r="FZ98"/>
  <c r="FZ100"/>
  <c r="FZ103" s="1"/>
  <c r="FZ105" s="1"/>
  <c r="FZ79" s="1"/>
  <c r="GA54" i="5"/>
  <c r="GA68"/>
  <c r="GA82"/>
  <c r="GA96"/>
  <c r="GA50"/>
  <c r="GA64"/>
  <c r="GA66"/>
  <c r="GA80"/>
  <c r="GA78"/>
  <c r="GA52"/>
  <c r="GA92"/>
  <c r="GA94"/>
  <c r="GA97" s="1"/>
  <c r="GA98" s="1"/>
  <c r="GA126" i="6"/>
  <c r="GA128" s="1"/>
  <c r="GA80" s="1"/>
  <c r="GA73"/>
  <c r="GA71"/>
  <c r="GA98"/>
  <c r="GA100"/>
  <c r="GA103" s="1"/>
  <c r="GA105" s="1"/>
  <c r="GA79" s="1"/>
  <c r="FZ150"/>
  <c r="FZ152" s="1"/>
  <c r="FZ81" s="1"/>
  <c r="FX37" i="5"/>
  <c r="FX38" s="1"/>
  <c r="FY33"/>
  <c r="FY76" i="6"/>
  <c r="FY78" s="1"/>
  <c r="FZ72"/>
  <c r="FZ170"/>
  <c r="FY174"/>
  <c r="FY176" s="1"/>
  <c r="FY82" s="1"/>
  <c r="FZ25" i="8" l="1"/>
  <c r="FZ29"/>
  <c r="FZ28"/>
  <c r="FZ35"/>
  <c r="FZ26"/>
  <c r="FZ27"/>
  <c r="GA55" i="5"/>
  <c r="GA56" s="1"/>
  <c r="FZ83"/>
  <c r="FZ84" s="1"/>
  <c r="GA69"/>
  <c r="GA70" s="1"/>
  <c r="GA83"/>
  <c r="GA84" s="1"/>
  <c r="FZ97"/>
  <c r="FZ98" s="1"/>
  <c r="FZ69"/>
  <c r="FZ70" s="1"/>
  <c r="FZ33"/>
  <c r="FY37"/>
  <c r="FY38" s="1"/>
  <c r="GA170" i="6"/>
  <c r="GA174" s="1"/>
  <c r="GA176" s="1"/>
  <c r="GA82" s="1"/>
  <c r="FZ174"/>
  <c r="FZ176" s="1"/>
  <c r="FZ82" s="1"/>
  <c r="FZ76"/>
  <c r="FZ78" s="1"/>
  <c r="GA72"/>
  <c r="GA76" s="1"/>
  <c r="GA78" s="1"/>
  <c r="FZ37" i="5" l="1"/>
  <c r="FZ38" s="1"/>
  <c r="GA33"/>
  <c r="GA37" s="1"/>
  <c r="GA38" s="1"/>
</calcChain>
</file>

<file path=xl/sharedStrings.xml><?xml version="1.0" encoding="utf-8"?>
<sst xmlns="http://schemas.openxmlformats.org/spreadsheetml/2006/main" count="612" uniqueCount="226">
  <si>
    <t>Fraction du filtre analysée</t>
  </si>
  <si>
    <t>Données</t>
  </si>
  <si>
    <r>
      <t xml:space="preserve">Calcul </t>
    </r>
    <r>
      <rPr>
        <sz val="11"/>
        <color theme="1"/>
        <rFont val="Calibri"/>
        <family val="2"/>
        <scheme val="minor"/>
      </rPr>
      <t>(automatique)</t>
    </r>
  </si>
  <si>
    <t>Résultats (automatiques)</t>
  </si>
  <si>
    <t>Valeurs</t>
  </si>
  <si>
    <t>Nombres de fibres comptées</t>
  </si>
  <si>
    <t>Conclusion</t>
  </si>
  <si>
    <t>Concentration</t>
  </si>
  <si>
    <t>Sensibilité analytique</t>
  </si>
  <si>
    <t>Sensibilité analytique conforme?</t>
  </si>
  <si>
    <t>Critère de l'arrêt de comptage de la norme NFX 43-269 respecté?</t>
  </si>
  <si>
    <t>En cas de non conformités : 
le laboratoire aurait-il pu trouver des solutions pour arriver à un résultat conforme?</t>
  </si>
  <si>
    <r>
      <t>SA</t>
    </r>
    <r>
      <rPr>
        <vertAlign val="subscript"/>
        <sz val="11"/>
        <color theme="1"/>
        <rFont val="Calibri"/>
        <family val="2"/>
        <scheme val="minor"/>
      </rPr>
      <t>v</t>
    </r>
  </si>
  <si>
    <t>q</t>
  </si>
  <si>
    <t>S</t>
  </si>
  <si>
    <t>f</t>
  </si>
  <si>
    <t>s</t>
  </si>
  <si>
    <r>
      <t>C</t>
    </r>
    <r>
      <rPr>
        <vertAlign val="subscript"/>
        <sz val="11"/>
        <color theme="1"/>
        <rFont val="Calibri"/>
        <family val="2"/>
        <scheme val="minor"/>
      </rPr>
      <t>a</t>
    </r>
  </si>
  <si>
    <t>valeur seuil</t>
  </si>
  <si>
    <r>
      <t>S</t>
    </r>
    <r>
      <rPr>
        <vertAlign val="subscript"/>
        <sz val="11"/>
        <color theme="1"/>
        <rFont val="Calibri"/>
        <family val="2"/>
        <scheme val="minor"/>
      </rPr>
      <t>o</t>
    </r>
  </si>
  <si>
    <t>cas a</t>
  </si>
  <si>
    <r>
      <t>T</t>
    </r>
    <r>
      <rPr>
        <vertAlign val="subscript"/>
        <sz val="11"/>
        <color theme="1"/>
        <rFont val="Calibri"/>
        <family val="2"/>
        <scheme val="minor"/>
      </rPr>
      <t>min</t>
    </r>
  </si>
  <si>
    <t>cas b</t>
  </si>
  <si>
    <r>
      <t>T</t>
    </r>
    <r>
      <rPr>
        <vertAlign val="subscript"/>
        <sz val="11"/>
        <color theme="1"/>
        <rFont val="Calibri"/>
        <family val="2"/>
        <scheme val="minor"/>
      </rPr>
      <t>satA</t>
    </r>
  </si>
  <si>
    <r>
      <t>T</t>
    </r>
    <r>
      <rPr>
        <vertAlign val="subscript"/>
        <sz val="11"/>
        <color theme="1"/>
        <rFont val="Calibri"/>
        <family val="2"/>
        <scheme val="minor"/>
      </rPr>
      <t>satP</t>
    </r>
  </si>
  <si>
    <t>15 mn</t>
  </si>
  <si>
    <t>60 mn</t>
  </si>
  <si>
    <r>
      <t xml:space="preserve">n </t>
    </r>
    <r>
      <rPr>
        <vertAlign val="subscript"/>
        <sz val="11"/>
        <color theme="1"/>
        <rFont val="Calibri"/>
        <family val="2"/>
        <scheme val="minor"/>
      </rPr>
      <t>max</t>
    </r>
  </si>
  <si>
    <t>T</t>
  </si>
  <si>
    <t>v</t>
  </si>
  <si>
    <t>n1</t>
  </si>
  <si>
    <t>n2</t>
  </si>
  <si>
    <t>n3</t>
  </si>
  <si>
    <t>volume</t>
  </si>
  <si>
    <t>n f1</t>
  </si>
  <si>
    <t>SA</t>
  </si>
  <si>
    <t>n f 0,75</t>
  </si>
  <si>
    <t>n f 0,5</t>
  </si>
  <si>
    <t>n f 0,25</t>
  </si>
  <si>
    <t>n f 0,125</t>
  </si>
  <si>
    <t>n</t>
  </si>
  <si>
    <r>
      <t xml:space="preserve">n </t>
    </r>
    <r>
      <rPr>
        <vertAlign val="subscript"/>
        <sz val="11"/>
        <color theme="1"/>
        <rFont val="Calibri"/>
        <family val="2"/>
        <scheme val="minor"/>
      </rPr>
      <t xml:space="preserve">standart </t>
    </r>
  </si>
  <si>
    <t>max n2 n3</t>
  </si>
  <si>
    <t>débit pompes</t>
  </si>
  <si>
    <t>temps prélévement</t>
  </si>
  <si>
    <t>&lt;</t>
  </si>
  <si>
    <t xml:space="preserve">  f/l</t>
  </si>
  <si>
    <t>Sensibilité analytique atteignable</t>
  </si>
  <si>
    <t>NON - nb d'ouverture de grilles examinées inférieur au nb de grille à explorer nécessaires et nb de fibres comptées inférieur à 100: non respect de l'Annexe K de la norme NFX 43-269 et donc de l'article 6 de l'arrêté du 14.08.2012</t>
  </si>
  <si>
    <t>OUI - nombre d'ouvertures de grilles examinées conforme</t>
  </si>
  <si>
    <t>NON - nb d'ouverture de grilles examinées supérieur au nb de grille à explorer nécessaires et nb de fibres comptées inférieur à 100: non respect de l'Annexe K de la norme NFX 43-269 et donc de l'article 6 de l'arrêté du 14.08.2012</t>
  </si>
  <si>
    <t>Critère d'arrêt de comptage respecté: nombre de fibres comptées supérieur à 100</t>
  </si>
  <si>
    <t>SA conforme à l'article 6.1° de l'arrêté du 14.08.2012 modifié</t>
  </si>
  <si>
    <t>SA conforme à l'article 6.2° de l'arrêté du 14.08.2012 modifié sous réserve de justification de l'impossibilité technique d'atteindre une SA de 1 f/L</t>
  </si>
  <si>
    <t>SA non conforme à l'article 6 de l'arrêté du 14.08.2012 - mesurage à rejeter</t>
  </si>
  <si>
    <t>Calcul de la concentration et SA conforme</t>
  </si>
  <si>
    <t>Stratégie d'échantillonnage et/ou d'analyse à revoir - mesurages rejetés</t>
  </si>
  <si>
    <t xml:space="preserve"> </t>
  </si>
  <si>
    <t>m22</t>
  </si>
  <si>
    <t xml:space="preserve"> f 05</t>
  </si>
  <si>
    <t xml:space="preserve">f 0,25 </t>
  </si>
  <si>
    <t>f 0,125</t>
  </si>
  <si>
    <t>f 1</t>
  </si>
  <si>
    <t>f 0,75</t>
  </si>
  <si>
    <t>f 0,25</t>
  </si>
  <si>
    <t>f 0,5</t>
  </si>
  <si>
    <t>SA conforme à l'article 6.1° de l'arrêté du 14.08.2012 modifié (nombre de fibres comptées supérieur à 100)</t>
  </si>
  <si>
    <t>AUCUNE le volume d'air prélévé est insuffisant</t>
  </si>
  <si>
    <t>nb fibre</t>
  </si>
  <si>
    <t>sa</t>
  </si>
  <si>
    <t xml:space="preserve">Volume prélevé </t>
  </si>
  <si>
    <t>Fraction analysée</t>
  </si>
  <si>
    <t>Ouverture de grille</t>
  </si>
  <si>
    <t>Relecture en augmentant  le nombre d'ouverture de grille à</t>
  </si>
  <si>
    <t>AUCUNE en l'abcence de justification,  l'augmentation du nombre d'ouverture permettra d'atteindre la SA  de 3, non conforme à l'article 6 de l'arrêté 14.08.2012</t>
  </si>
  <si>
    <t xml:space="preserve">Surface de filtration </t>
  </si>
  <si>
    <t xml:space="preserve">Surface d'une ouverture de grille </t>
  </si>
  <si>
    <t>F/l</t>
  </si>
  <si>
    <t>250 f 1</t>
  </si>
  <si>
    <t>250 f 0,25</t>
  </si>
  <si>
    <t>250 f 0,125</t>
  </si>
  <si>
    <t>120 mn</t>
  </si>
  <si>
    <t>250 f 7,5</t>
  </si>
  <si>
    <t>250 f0,5</t>
  </si>
  <si>
    <t>m23</t>
  </si>
  <si>
    <t>m24</t>
  </si>
  <si>
    <t>m25</t>
  </si>
  <si>
    <t>m27 oui</t>
  </si>
  <si>
    <t>m28 oui si</t>
  </si>
  <si>
    <t xml:space="preserve">m29 non </t>
  </si>
  <si>
    <t>m30 oui mais</t>
  </si>
  <si>
    <t>m32 oui</t>
  </si>
  <si>
    <t>m33 oui</t>
  </si>
  <si>
    <t>m40 rel</t>
  </si>
  <si>
    <t>m 41 rien</t>
  </si>
  <si>
    <t>m 42 &gt;</t>
  </si>
  <si>
    <t>m36 justi</t>
  </si>
  <si>
    <t xml:space="preserve">Reduire le nb d'ouverture de grilles examinées </t>
  </si>
  <si>
    <t>AUCUNE en l'abcence de justification</t>
  </si>
  <si>
    <t>Données du rapport</t>
  </si>
  <si>
    <t>Surface de filtration  environ</t>
  </si>
  <si>
    <t>Débit pompes</t>
  </si>
  <si>
    <t xml:space="preserve"> Empoussierement  attendu</t>
  </si>
  <si>
    <t>Plage</t>
  </si>
  <si>
    <t>Condition filtre inanalysable / obscurcissement</t>
  </si>
  <si>
    <t>Fraction du filtre analysée (1/8)</t>
  </si>
  <si>
    <t>m31 non</t>
  </si>
  <si>
    <t>m35</t>
  </si>
  <si>
    <t>SI(B28="";"";SI(OU(B12&gt;=100;B9&lt;222);"";SI( B10&gt;B23;M42;SI(ET(B9&gt;=666;B10&lt;B24;L17=0);M40;SI(ET(B9&gt;=666;B10&lt;B25;L18=1);M40;SI(ET(B9&gt;222;B10&lt;B25);M40;SI(ET(B9&lt;222;B10&lt;B25);M40;"")))))))</t>
  </si>
  <si>
    <t>*doivent être identique à celles du rapport</t>
  </si>
  <si>
    <t>Sensibilité analytique atteinte *</t>
  </si>
  <si>
    <t>NON :  SA conforme à l'article 6.1° de l'arrêté du 14.08.2012 modifié, mais nb d'ouverture de grille supérieur au maximum</t>
  </si>
  <si>
    <t>K 3.1.3.1 calcul de la durée minimale de prélèvement</t>
  </si>
  <si>
    <t>comptage de 100 fibes pour atteindre une SA correspondant à 1/100 de la concentration attendue</t>
  </si>
  <si>
    <t>K 3.1.3.1 calcul de la durée maximale de prélèvement</t>
  </si>
  <si>
    <t>VLEP</t>
  </si>
  <si>
    <t xml:space="preserve"> de 15 mn à 60 min ( difficile à évaluer)</t>
  </si>
  <si>
    <r>
      <t>T</t>
    </r>
    <r>
      <rPr>
        <vertAlign val="subscript"/>
        <sz val="12"/>
        <color theme="1"/>
        <rFont val="Calibri"/>
        <family val="2"/>
        <scheme val="minor"/>
      </rPr>
      <t>min</t>
    </r>
  </si>
  <si>
    <r>
      <t>T</t>
    </r>
    <r>
      <rPr>
        <vertAlign val="subscript"/>
        <sz val="12"/>
        <color theme="1"/>
        <rFont val="Calibri"/>
        <family val="2"/>
        <scheme val="minor"/>
      </rPr>
      <t>satA</t>
    </r>
  </si>
  <si>
    <r>
      <t>T</t>
    </r>
    <r>
      <rPr>
        <vertAlign val="subscript"/>
        <sz val="12"/>
        <color theme="1"/>
        <rFont val="Calibri"/>
        <family val="2"/>
        <scheme val="minor"/>
      </rPr>
      <t>satP</t>
    </r>
  </si>
  <si>
    <r>
      <t xml:space="preserve">n </t>
    </r>
    <r>
      <rPr>
        <vertAlign val="subscript"/>
        <sz val="12"/>
        <color theme="1"/>
        <rFont val="Calibri"/>
        <family val="2"/>
        <scheme val="minor"/>
      </rPr>
      <t>max</t>
    </r>
  </si>
  <si>
    <t>V</t>
  </si>
  <si>
    <t>valeur seuil( VLEP)</t>
  </si>
  <si>
    <t xml:space="preserve">V </t>
  </si>
  <si>
    <t>sensibilité analytique</t>
  </si>
  <si>
    <t>% du filtre ou du volume permettant d'atteindre une SA de 1</t>
  </si>
  <si>
    <t>densité maximale de structure fibreuse acceptable par mm²</t>
  </si>
  <si>
    <t>débit de prélèvement ( l/min)</t>
  </si>
  <si>
    <t>concentration en fibre d'amiante attendue ( f/l)</t>
  </si>
  <si>
    <t>surface effective de filtration (mm²)</t>
  </si>
  <si>
    <t>fraction traitée du filtre d'origine</t>
  </si>
  <si>
    <t>surface moyenne des ouvertures de grille</t>
  </si>
  <si>
    <t>volume prélevé (T x q) (l)</t>
  </si>
  <si>
    <t>durée de prélèvement pour obtenir la SA visée</t>
  </si>
  <si>
    <t>K 4.1 Dimensionnement de l'analyse (avec V =q xT)</t>
  </si>
  <si>
    <t>nombre d'ouvertures maximal à explorer: 0,015% de la surface du filtre d'origine pour une fraction de 1/8</t>
  </si>
  <si>
    <t>nombre d'ouvertures pour atteindre la sensibilité analytique visée</t>
  </si>
  <si>
    <t>nombre d'ouvertures pour pour explorer 0,15% de la surface d'origine</t>
  </si>
  <si>
    <t>nombre d'ouvertures pour atteindre 3 fois la sensibilité analytique visée</t>
  </si>
  <si>
    <t xml:space="preserve">n </t>
  </si>
  <si>
    <t>sensibilité analytique visée</t>
  </si>
  <si>
    <r>
      <t xml:space="preserve">n  à ne jamais dépasser
</t>
    </r>
    <r>
      <rPr>
        <i/>
        <sz val="11"/>
        <color theme="0" tint="-0.499984740745262"/>
        <rFont val="Calibri"/>
        <family val="2"/>
        <scheme val="minor"/>
      </rPr>
      <t>nmax dans la norme NFX 43-269</t>
    </r>
  </si>
  <si>
    <r>
      <t>Surface de filtration</t>
    </r>
    <r>
      <rPr>
        <b/>
        <sz val="11"/>
        <color theme="5" tint="-0.249977111117893"/>
        <rFont val="Calibri"/>
        <family val="2"/>
        <scheme val="minor"/>
      </rPr>
      <t xml:space="preserve"> S</t>
    </r>
    <r>
      <rPr>
        <sz val="11"/>
        <color theme="1"/>
        <rFont val="Calibri"/>
        <family val="2"/>
        <scheme val="minor"/>
      </rPr>
      <t xml:space="preserve"> (mm2)</t>
    </r>
  </si>
  <si>
    <r>
      <t xml:space="preserve">Surface d'une ouverture de grille </t>
    </r>
    <r>
      <rPr>
        <sz val="11"/>
        <color theme="5" tint="-0.249977111117893"/>
        <rFont val="Calibri"/>
        <family val="2"/>
        <scheme val="minor"/>
      </rPr>
      <t>s</t>
    </r>
    <r>
      <rPr>
        <sz val="11"/>
        <color theme="1"/>
        <rFont val="Calibri"/>
        <family val="2"/>
        <scheme val="minor"/>
      </rPr>
      <t xml:space="preserve"> (mm2)</t>
    </r>
  </si>
  <si>
    <r>
      <t xml:space="preserve">Fraction du filtre analysée </t>
    </r>
    <r>
      <rPr>
        <sz val="11"/>
        <color theme="5" tint="-0.249977111117893"/>
        <rFont val="Calibri"/>
        <family val="2"/>
        <scheme val="minor"/>
      </rPr>
      <t>f</t>
    </r>
  </si>
  <si>
    <r>
      <t xml:space="preserve">Nombre d'ouvertures de grilles examinées </t>
    </r>
    <r>
      <rPr>
        <sz val="11"/>
        <color theme="5" tint="-0.249977111117893"/>
        <rFont val="Calibri"/>
        <family val="2"/>
        <scheme val="minor"/>
      </rPr>
      <t>n</t>
    </r>
  </si>
  <si>
    <r>
      <t xml:space="preserve">Volume prélevé </t>
    </r>
    <r>
      <rPr>
        <sz val="11"/>
        <color theme="5" tint="-0.249977111117893"/>
        <rFont val="Calibri"/>
        <family val="2"/>
        <scheme val="minor"/>
      </rPr>
      <t>V</t>
    </r>
    <r>
      <rPr>
        <sz val="11"/>
        <color theme="1"/>
        <rFont val="Calibri"/>
        <family val="2"/>
        <scheme val="minor"/>
      </rPr>
      <t xml:space="preserve"> (en Litre) </t>
    </r>
  </si>
  <si>
    <t>durée de prélèvement permettant d'atteindre la SA visée ou les 100 fibres comptées</t>
  </si>
  <si>
    <t>durée maximale de prélèvement selon la concentration attendue en amiante</t>
  </si>
  <si>
    <t>durée maximale de prélèvement selon la concentration attendue en poussiére</t>
  </si>
  <si>
    <r>
      <t>T</t>
    </r>
    <r>
      <rPr>
        <b/>
        <vertAlign val="subscript"/>
        <sz val="12"/>
        <color theme="1"/>
        <rFont val="Calibri"/>
        <family val="2"/>
        <scheme val="minor"/>
      </rPr>
      <t>min</t>
    </r>
  </si>
  <si>
    <r>
      <t>T</t>
    </r>
    <r>
      <rPr>
        <b/>
        <vertAlign val="subscript"/>
        <sz val="12"/>
        <color theme="1"/>
        <rFont val="Calibri"/>
        <family val="2"/>
        <scheme val="minor"/>
      </rPr>
      <t>satA</t>
    </r>
  </si>
  <si>
    <r>
      <t>T</t>
    </r>
    <r>
      <rPr>
        <b/>
        <vertAlign val="subscript"/>
        <sz val="12"/>
        <color theme="1"/>
        <rFont val="Calibri"/>
        <family val="2"/>
        <scheme val="minor"/>
      </rPr>
      <t>satP</t>
    </r>
  </si>
  <si>
    <r>
      <t xml:space="preserve">n </t>
    </r>
    <r>
      <rPr>
        <b/>
        <vertAlign val="subscript"/>
        <sz val="12"/>
        <color theme="1"/>
        <rFont val="Calibri"/>
        <family val="2"/>
        <scheme val="minor"/>
      </rPr>
      <t>max</t>
    </r>
  </si>
  <si>
    <t>fraction traitée du filtre d'origine de 1/8</t>
  </si>
  <si>
    <t>valeur d'exemple modifiable</t>
  </si>
  <si>
    <t>1. L’utilisateur de l'outil doit :</t>
  </si>
  <si>
    <t>2. Le logiciel Microsoft Excel 2010 (ou toutes versions ultérieures) doit être installé sur l'ordinateur avant d'utiliser l'outil.</t>
  </si>
  <si>
    <t>SA =1</t>
  </si>
  <si>
    <t>SA =3</t>
  </si>
  <si>
    <t xml:space="preserve">(soit un volume minimum de </t>
  </si>
  <si>
    <t>Cet onglet reprend les formules et calculs de l'annexe K</t>
  </si>
  <si>
    <t>b. maitriser les fonctions de base d'Excel (ouvrir , enregistrer une copie…).</t>
  </si>
  <si>
    <t>Arrêté du 14 08 2012 modifié le 30 05 2018 relatif à la mesure de la concentration en fibres d’amiante  / NFX 43 269 (décembre 2017)</t>
  </si>
  <si>
    <t>filtre 1</t>
  </si>
  <si>
    <t>filtre 2</t>
  </si>
  <si>
    <t>filtre 3</t>
  </si>
  <si>
    <t>filtre 4</t>
  </si>
  <si>
    <t>filtre 5</t>
  </si>
  <si>
    <t>filtre 6</t>
  </si>
  <si>
    <t>filtre 7</t>
  </si>
  <si>
    <t>filtre 8</t>
  </si>
  <si>
    <t>filtre 9</t>
  </si>
  <si>
    <t>filtre 10</t>
  </si>
  <si>
    <t>filtre 11</t>
  </si>
  <si>
    <t>filtre 12</t>
  </si>
  <si>
    <t>filtre 13</t>
  </si>
  <si>
    <t>filtre 14</t>
  </si>
  <si>
    <t>filtre 15</t>
  </si>
  <si>
    <t>filtre 16</t>
  </si>
  <si>
    <t>V prélevé</t>
  </si>
  <si>
    <t>V total</t>
  </si>
  <si>
    <t>2/- Utilisation :</t>
  </si>
  <si>
    <t>4/-  Annexe K de la norme NFX 43-269</t>
  </si>
  <si>
    <t>(graphiques K2 et K1 de l'annexe K)</t>
  </si>
  <si>
    <t>a. connaitre les dispositions réglementaires relatives aux mesures sur opérateurs . Il doit aussi être en mesure de comprendre les paramètres et les limites de l'outil afin d'utiliser les résultats pour la validation de processus  ;</t>
  </si>
  <si>
    <t>3. L'outil est protégé par un mot de passe pour éviter de modifier l'outil par inadvertance ;</t>
  </si>
  <si>
    <t>Cet outil ne présume pas de la conformité des rapports d'essais au LABREF 28 du COFRAC.</t>
  </si>
  <si>
    <t>1/- AVERTISSEMENT</t>
  </si>
  <si>
    <r>
      <t xml:space="preserve">- </t>
    </r>
    <r>
      <rPr>
        <b/>
        <sz val="11"/>
        <color theme="1"/>
        <rFont val="Calibri"/>
        <family val="2"/>
        <scheme val="minor"/>
      </rPr>
      <t>Mode d'emploi</t>
    </r>
    <r>
      <rPr>
        <sz val="11"/>
        <color theme="1"/>
        <rFont val="Calibri"/>
        <family val="2"/>
        <scheme val="minor"/>
      </rPr>
      <t xml:space="preserve"> : limite et mode d'emploi de l'outil</t>
    </r>
  </si>
  <si>
    <r>
      <t xml:space="preserve">- </t>
    </r>
    <r>
      <rPr>
        <b/>
        <sz val="11"/>
        <color theme="1"/>
        <rFont val="Calibri"/>
        <family val="2"/>
        <scheme val="minor"/>
      </rPr>
      <t>Graphique</t>
    </r>
    <r>
      <rPr>
        <sz val="11"/>
        <color theme="1"/>
        <rFont val="Calibri"/>
        <family val="2"/>
        <scheme val="minor"/>
      </rPr>
      <t xml:space="preserve"> :  2 graphiques donnant le nombre d'ouvertures et la SA théorique  en fonction du volume prélevé et de la fraction du filtre analysée</t>
    </r>
  </si>
  <si>
    <r>
      <t xml:space="preserve">- </t>
    </r>
    <r>
      <rPr>
        <b/>
        <sz val="11"/>
        <color theme="1"/>
        <rFont val="Calibri"/>
        <family val="2"/>
        <scheme val="minor"/>
      </rPr>
      <t>Annexe K de la norme NFX 43-269</t>
    </r>
    <r>
      <rPr>
        <sz val="11"/>
        <color theme="1"/>
        <rFont val="Calibri"/>
        <family val="2"/>
        <scheme val="minor"/>
      </rPr>
      <t xml:space="preserve"> : détails des calculs présents dans cette annexe</t>
    </r>
  </si>
  <si>
    <t xml:space="preserve">3-1  zone 1 : introduction des données </t>
  </si>
  <si>
    <t>Saisir le volume prélevé pour chaque filtre et  reporter le total dans la zone 1</t>
  </si>
  <si>
    <t>3-6  zone 6 : ( pour information) les solutions si elles existent  pour avoir une mesure conforme</t>
  </si>
  <si>
    <t>nombre d'ouvertures de grille</t>
  </si>
  <si>
    <t>3-3  zone 3 : Les différents  paramètres sont  calculés automatiquement selon l'annexe K de la NFX 43-269</t>
  </si>
  <si>
    <t>5.  l'outil  vise  uniquement  à vérifier la conformité de la  mesure selon les critères d' analyse fixés par la norme. Il ne prend pas en compte les autres points  de conformité  du rapport.</t>
  </si>
  <si>
    <r>
      <t xml:space="preserve">- </t>
    </r>
    <r>
      <rPr>
        <b/>
        <sz val="11"/>
        <color theme="1"/>
        <rFont val="Calibri"/>
        <family val="2"/>
        <scheme val="minor"/>
      </rPr>
      <t xml:space="preserve">Synthèse </t>
    </r>
    <r>
      <rPr>
        <sz val="11"/>
        <color theme="1"/>
        <rFont val="Calibri"/>
        <family val="2"/>
        <scheme val="minor"/>
      </rPr>
      <t>: zone de saisie et affichage des résultats</t>
    </r>
  </si>
  <si>
    <t>3-5  zone 5 : conformité des différents critères</t>
  </si>
  <si>
    <t>Une mesure ne sera conforme que si les 2 critères comptage et SA sont conformes</t>
  </si>
  <si>
    <t>n max</t>
  </si>
  <si>
    <r>
      <rPr>
        <b/>
        <sz val="11"/>
        <color theme="9" tint="-0.249977111117893"/>
        <rFont val="Calibri"/>
        <family val="2"/>
        <scheme val="minor"/>
      </rPr>
      <t>n pour avoir une SA de 3 f/L</t>
    </r>
    <r>
      <rPr>
        <sz val="11"/>
        <color theme="1"/>
        <rFont val="Calibri"/>
        <family val="2"/>
        <scheme val="minor"/>
      </rPr>
      <t xml:space="preserve">
</t>
    </r>
    <r>
      <rPr>
        <i/>
        <sz val="11"/>
        <color theme="0" tint="-0.499984740745262"/>
        <rFont val="Calibri"/>
        <family val="2"/>
        <scheme val="minor"/>
      </rPr>
      <t>n3 dans la norme NFX 43-269</t>
    </r>
  </si>
  <si>
    <r>
      <rPr>
        <sz val="11"/>
        <color rgb="FF00B050"/>
        <rFont val="Calibri"/>
        <family val="2"/>
        <scheme val="minor"/>
      </rPr>
      <t>n pour avoir une SA de 1 f/L</t>
    </r>
    <r>
      <rPr>
        <sz val="11"/>
        <color theme="1"/>
        <rFont val="Calibri"/>
        <family val="2"/>
        <scheme val="minor"/>
      </rPr>
      <t xml:space="preserve">
</t>
    </r>
    <r>
      <rPr>
        <i/>
        <sz val="11"/>
        <color theme="0" tint="-0.499984740745262"/>
        <rFont val="Calibri"/>
        <family val="2"/>
        <scheme val="minor"/>
      </rPr>
      <t>n1 dans la norme NFX 43-269</t>
    </r>
  </si>
  <si>
    <r>
      <rPr>
        <sz val="11"/>
        <color rgb="FFFF0000"/>
        <rFont val="Calibri"/>
        <family val="2"/>
        <scheme val="minor"/>
      </rPr>
      <t>n max dépendant de la fraction de filtre analysée</t>
    </r>
    <r>
      <rPr>
        <sz val="11"/>
        <color theme="1"/>
        <rFont val="Calibri"/>
        <family val="2"/>
        <scheme val="minor"/>
      </rPr>
      <t xml:space="preserve">
</t>
    </r>
    <r>
      <rPr>
        <i/>
        <sz val="11"/>
        <color theme="0" tint="-0.499984740745262"/>
        <rFont val="Calibri"/>
        <family val="2"/>
        <scheme val="minor"/>
      </rPr>
      <t>n2 dans la norme NFX 43-269</t>
    </r>
  </si>
  <si>
    <t>n ouverture</t>
  </si>
  <si>
    <t>n  min SA 3</t>
  </si>
  <si>
    <t>n minSA1</t>
  </si>
  <si>
    <t>Calculs des nombres d'ouverture  à explorer selon les données</t>
  </si>
  <si>
    <t>4.  l'outil n'a pas été testé sous d'autres environnements que Windows ;</t>
  </si>
  <si>
    <t>L'outil comporte 4 onglets :</t>
  </si>
  <si>
    <t>3/- Onglet synthèse :</t>
  </si>
  <si>
    <t>3-2  zone 2 : calcul du volume prélevé si ce volume total n'est pas indiqué sur le rapport</t>
  </si>
  <si>
    <r>
      <t xml:space="preserve">L'outil méthodologique réalisé par les  </t>
    </r>
    <r>
      <rPr>
        <b/>
        <sz val="11"/>
        <color theme="3"/>
        <rFont val="Calibri"/>
        <family val="2"/>
        <scheme val="minor"/>
      </rPr>
      <t xml:space="preserve">Direcctes  Auvergne Rhône-Alpes  et Grand Est </t>
    </r>
    <r>
      <rPr>
        <sz val="11"/>
        <color theme="3"/>
        <rFont val="Calibri"/>
        <family val="2"/>
        <scheme val="minor"/>
      </rPr>
      <t xml:space="preserve">dont les résultats sont donnés à titre indicatif, est mis à la disposition </t>
    </r>
    <r>
      <rPr>
        <b/>
        <sz val="11"/>
        <color theme="3"/>
        <rFont val="Calibri"/>
        <family val="2"/>
        <scheme val="minor"/>
      </rPr>
      <t>des services de contrôle  des Direcctes et des entreprises</t>
    </r>
    <r>
      <rPr>
        <sz val="11"/>
        <color theme="3"/>
        <rFont val="Calibri"/>
        <family val="2"/>
        <scheme val="minor"/>
      </rPr>
      <t xml:space="preserve"> pour les accompagner dans leur démarche de pérennisation  des processus et d'apporter un œil critique  à la stratégie de prélèvement.</t>
    </r>
  </si>
  <si>
    <t>2 : évaluation de la conformité du critère de comptage au regard du nombre maximum d'ouvertures,  du nombre maximum d'ouvertures  selon la fraction analysée, du nombre minimum d'ouvertures pour une SA de 1 f/l ou de 3 f/l</t>
  </si>
  <si>
    <t>3: évaluation de la conformité de la SA , &lt;1 f/l ou &lt;3 f/l</t>
  </si>
  <si>
    <t>4: évaluation  de la conformité de la mesure</t>
  </si>
  <si>
    <t>Nombre d'ouvertures de grilles et critéres de comptage</t>
  </si>
  <si>
    <t>1: position du nombre d'ouverture de grilles  par rapport aux critères de comptage</t>
  </si>
  <si>
    <r>
      <t xml:space="preserve">
</t>
    </r>
    <r>
      <rPr>
        <i/>
        <sz val="11"/>
        <color theme="3"/>
        <rFont val="Calibri"/>
        <family val="2"/>
        <scheme val="minor"/>
      </rPr>
      <t>" La stratégie d’échantillonnage conduit à l’obtention de prélèvements représentatifs de l’empoussièrement en fibres d’amiante du processus, de la phase opérationnelle ou de l’exposition journalière d’un travailleur. Elle permet en outre d’obtenir des prélèvements analysables. La démarche et les conditions à mettre à œuvre tant pour la réalisation du mesurage des niveaux d’empoussièrement que pour le contrôle du respect de la valeur limite d’exposition professionnelle aux fibres d’amiante sont réalisées conformément aux modalités prévues à l’</t>
    </r>
    <r>
      <rPr>
        <b/>
        <i/>
        <sz val="11"/>
        <color theme="3"/>
        <rFont val="Calibri"/>
        <family val="2"/>
        <scheme val="minor"/>
      </rPr>
      <t>annexe K de la norme NF X 43-269 (2017)</t>
    </r>
    <r>
      <rPr>
        <i/>
        <sz val="11"/>
        <color theme="3"/>
        <rFont val="Calibri"/>
        <family val="2"/>
        <scheme val="minor"/>
      </rPr>
      <t xml:space="preserve"> et sous réserve des précisions relatives à l’atteinte des objectifs ci-après :
1° La stratégie d’échantillonnage et la stratégie d’analyse conduisent au dénombrement d’au moins 100 fibres d’amiante ou à l’atteinte d’une sensibilité analytique </t>
    </r>
    <r>
      <rPr>
        <b/>
        <i/>
        <sz val="11"/>
        <color theme="3"/>
        <rFont val="Calibri"/>
        <family val="2"/>
        <scheme val="minor"/>
      </rPr>
      <t>inférieure ou égale à 1 fibre par litre.</t>
    </r>
    <r>
      <rPr>
        <i/>
        <sz val="11"/>
        <color theme="3"/>
        <rFont val="Calibri"/>
        <family val="2"/>
        <scheme val="minor"/>
      </rPr>
      <t xml:space="preserve">
2°</t>
    </r>
    <r>
      <rPr>
        <b/>
        <i/>
        <sz val="11"/>
        <color theme="3"/>
        <rFont val="Calibri"/>
        <family val="2"/>
        <scheme val="minor"/>
      </rPr>
      <t xml:space="preserve"> Sous réserve de démontrer l’impossibilité technique</t>
    </r>
    <r>
      <rPr>
        <i/>
        <sz val="11"/>
        <color theme="3"/>
        <rFont val="Calibri"/>
        <family val="2"/>
        <scheme val="minor"/>
      </rPr>
      <t xml:space="preserve"> d’atteindre les objectifs prévus au 1° du présent article du fait d’un empoussièrement général conduisant à un taux d’obscurcissement des ouvertures de grilles de microscopie supérieur au taux fixé par la norme NF X 43-050 (1996) relative à “ la détermination de la concentration en fibres d’amiante en microscopie électronique à transmission “ et/ ou d’une durée limitée de mise en œuvre de la situation à évaluer, la sensibilité analytique </t>
    </r>
    <r>
      <rPr>
        <b/>
        <i/>
        <sz val="11"/>
        <color theme="3"/>
        <rFont val="Calibri"/>
        <family val="2"/>
        <scheme val="minor"/>
      </rPr>
      <t>peut être adaptée jusqu’à 3 fibres par litre</t>
    </r>
    <r>
      <rPr>
        <i/>
        <sz val="11"/>
        <color theme="3"/>
        <rFont val="Calibri"/>
        <family val="2"/>
        <scheme val="minor"/>
      </rPr>
      <t>.
La stratégie d’échantillonnage est élaborée et validée sur site par le personnel de l’organisme ayant reçu une formation adaptée à cette activité. L’organisme tient à jour la liste des personnes compétentes qu’il habilite pour cette activité "</t>
    </r>
    <r>
      <rPr>
        <sz val="11"/>
        <color theme="3"/>
        <rFont val="Calibri"/>
        <family val="2"/>
        <scheme val="minor"/>
      </rPr>
      <t xml:space="preserve">
</t>
    </r>
  </si>
  <si>
    <r>
      <rPr>
        <b/>
        <sz val="11"/>
        <color theme="3"/>
        <rFont val="Calibri"/>
        <family val="2"/>
        <scheme val="minor"/>
      </rPr>
      <t>L'article 6 de l' arrêté du 14 08 2012</t>
    </r>
    <r>
      <rPr>
        <sz val="11"/>
        <color theme="3"/>
        <rFont val="Calibri"/>
        <family val="2"/>
        <scheme val="minor"/>
      </rPr>
      <t xml:space="preserve"> relatif à la mesure de la concentration en fibres d’amiante sur les lieux de travail et aux conditions d’accréditation des laboratoires  modifié par l'arrête du 30 05 2018 précise la démarche et les conditions à mettre à œuvre tant pour la réalisation du mesurage des niveaux d’empoussièrement que pour le contrôle du respect de la valeur limite d’exposition professionnelle aux fibres d’amiante:</t>
    </r>
  </si>
  <si>
    <t xml:space="preserve">3-4  zone 4 : représentation visuelle des résultats ( SA ou nombre d'ouvertures de grilles) possibles selon le volume prélevé </t>
  </si>
  <si>
    <r>
      <t xml:space="preserve"> </t>
    </r>
    <r>
      <rPr>
        <b/>
        <sz val="11"/>
        <color theme="1"/>
        <rFont val="Calibri"/>
        <family val="2"/>
        <scheme val="minor"/>
      </rPr>
      <t>Démonstration impossibilité technique SA &lt;= 1</t>
    </r>
    <r>
      <rPr>
        <sz val="11"/>
        <color theme="1"/>
        <rFont val="Calibri"/>
        <family val="2"/>
        <scheme val="minor"/>
      </rPr>
      <t xml:space="preserve"> </t>
    </r>
  </si>
  <si>
    <t>Outil méthodologique
d'aide à la vérification de la conformité  des  stratégies d’analyse et de la sensibilité analytique pour les mesures  de  concentration en fibres d’amiante sur les lieux de travail 
( prélèvements sur opérateur réalisés à partir du 1er juillet 2018)</t>
  </si>
  <si>
    <t>Vérification du respect de l'arrêté du 14.08.2012 et la norme NFX 43-269 (conformité de la stratégie d'analyse  et de la SA pour les mesures sur opérateur en META)</t>
  </si>
  <si>
    <t>Version 1 : Janvier 2019</t>
  </si>
</sst>
</file>

<file path=xl/styles.xml><?xml version="1.0" encoding="utf-8"?>
<styleSheet xmlns="http://schemas.openxmlformats.org/spreadsheetml/2006/main">
  <numFmts count="9">
    <numFmt numFmtId="164" formatCode="#,##0.00&quot; L/min&quot;"/>
    <numFmt numFmtId="165" formatCode="#,##0.00&quot; mm2&quot;"/>
    <numFmt numFmtId="166" formatCode="#,##0&quot; f/l&quot;"/>
    <numFmt numFmtId="167" formatCode="0.0"/>
    <numFmt numFmtId="168" formatCode="#,##0.0000&quot; mm2&quot;"/>
    <numFmt numFmtId="169" formatCode="#,##0.00&quot; l&quot;"/>
    <numFmt numFmtId="170" formatCode="#,##0.0&quot; f/l&quot;"/>
    <numFmt numFmtId="171" formatCode="#,##0&quot; min&quot;"/>
    <numFmt numFmtId="172" formatCode="#,##0.0&quot; l  )&quot;"/>
  </numFmts>
  <fonts count="34">
    <font>
      <sz val="11"/>
      <color theme="1"/>
      <name val="Calibri"/>
      <family val="2"/>
      <scheme val="minor"/>
    </font>
    <font>
      <b/>
      <sz val="11"/>
      <color theme="0"/>
      <name val="Calibri"/>
      <family val="2"/>
      <scheme val="minor"/>
    </font>
    <font>
      <i/>
      <sz val="11"/>
      <color theme="0" tint="-0.499984740745262"/>
      <name val="Calibri"/>
      <family val="2"/>
      <scheme val="minor"/>
    </font>
    <font>
      <b/>
      <sz val="11"/>
      <color rgb="FFC00000"/>
      <name val="Calibri"/>
      <family val="2"/>
      <scheme val="minor"/>
    </font>
    <font>
      <sz val="14"/>
      <color theme="1"/>
      <name val="Calibri"/>
      <family val="2"/>
      <scheme val="minor"/>
    </font>
    <font>
      <sz val="11"/>
      <color theme="3" tint="-0.249977111117893"/>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sz val="8"/>
      <color rgb="FF000000"/>
      <name val="Tahoma"/>
      <family val="2"/>
    </font>
    <font>
      <sz val="10"/>
      <color theme="1"/>
      <name val="Calibri"/>
      <family val="2"/>
      <scheme val="minor"/>
    </font>
    <font>
      <sz val="11"/>
      <color rgb="FFFF0000"/>
      <name val="Calibri"/>
      <family val="2"/>
      <scheme val="minor"/>
    </font>
    <font>
      <sz val="11"/>
      <name val="Calibri"/>
      <family val="2"/>
      <scheme val="minor"/>
    </font>
    <font>
      <sz val="9"/>
      <color theme="1"/>
      <name val="Calibri"/>
      <family val="2"/>
      <scheme val="minor"/>
    </font>
    <font>
      <sz val="12"/>
      <color theme="1"/>
      <name val="Calibri"/>
      <family val="2"/>
      <scheme val="minor"/>
    </font>
    <font>
      <sz val="18"/>
      <color theme="1"/>
      <name val="Calibri"/>
      <family val="2"/>
      <scheme val="minor"/>
    </font>
    <font>
      <b/>
      <sz val="12"/>
      <color theme="1"/>
      <name val="Calibri"/>
      <family val="2"/>
      <scheme val="minor"/>
    </font>
    <font>
      <vertAlign val="subscript"/>
      <sz val="12"/>
      <color theme="1"/>
      <name val="Calibri"/>
      <family val="2"/>
      <scheme val="minor"/>
    </font>
    <font>
      <b/>
      <sz val="11"/>
      <color theme="3"/>
      <name val="Calibri"/>
      <family val="2"/>
      <scheme val="minor"/>
    </font>
    <font>
      <b/>
      <sz val="11"/>
      <color theme="5" tint="-0.249977111117893"/>
      <name val="Calibri"/>
      <family val="2"/>
      <scheme val="minor"/>
    </font>
    <font>
      <sz val="11"/>
      <color theme="5" tint="-0.249977111117893"/>
      <name val="Calibri"/>
      <family val="2"/>
      <scheme val="minor"/>
    </font>
    <font>
      <b/>
      <vertAlign val="subscript"/>
      <sz val="12"/>
      <color theme="1"/>
      <name val="Calibri"/>
      <family val="2"/>
      <scheme val="minor"/>
    </font>
    <font>
      <sz val="8"/>
      <color theme="1"/>
      <name val="Calibri"/>
      <family val="2"/>
      <scheme val="minor"/>
    </font>
    <font>
      <b/>
      <sz val="16"/>
      <color theme="4" tint="-0.499984740745262"/>
      <name val="Calibri"/>
      <family val="2"/>
      <scheme val="minor"/>
    </font>
    <font>
      <sz val="11"/>
      <color theme="4" tint="-0.499984740745262"/>
      <name val="Calibri"/>
      <family val="2"/>
      <scheme val="minor"/>
    </font>
    <font>
      <sz val="11"/>
      <color theme="3"/>
      <name val="Calibri"/>
      <family val="2"/>
      <scheme val="minor"/>
    </font>
    <font>
      <b/>
      <sz val="11"/>
      <color rgb="FFFF0000"/>
      <name val="Calibri"/>
      <family val="2"/>
      <scheme val="minor"/>
    </font>
    <font>
      <b/>
      <sz val="14"/>
      <color theme="3"/>
      <name val="Calibri"/>
      <family val="2"/>
      <scheme val="minor"/>
    </font>
    <font>
      <b/>
      <sz val="12"/>
      <color theme="3"/>
      <name val="Calibri"/>
      <family val="2"/>
      <scheme val="minor"/>
    </font>
    <font>
      <b/>
      <sz val="9"/>
      <color rgb="FFFF0000"/>
      <name val="Calibri"/>
      <family val="2"/>
      <scheme val="minor"/>
    </font>
    <font>
      <sz val="11"/>
      <color rgb="FF00B050"/>
      <name val="Calibri"/>
      <family val="2"/>
      <scheme val="minor"/>
    </font>
    <font>
      <b/>
      <sz val="11"/>
      <color theme="9" tint="-0.249977111117893"/>
      <name val="Calibri"/>
      <family val="2"/>
      <scheme val="minor"/>
    </font>
    <font>
      <i/>
      <sz val="11"/>
      <color theme="3"/>
      <name val="Calibri"/>
      <family val="2"/>
      <scheme val="minor"/>
    </font>
    <font>
      <b/>
      <i/>
      <sz val="11"/>
      <color theme="3"/>
      <name val="Calibri"/>
      <family val="2"/>
      <scheme val="minor"/>
    </font>
  </fonts>
  <fills count="18">
    <fill>
      <patternFill patternType="none"/>
    </fill>
    <fill>
      <patternFill patternType="gray125"/>
    </fill>
    <fill>
      <patternFill patternType="solid">
        <fgColor theme="5" tint="0.79998168889431442"/>
        <bgColor indexed="64"/>
      </patternFill>
    </fill>
    <fill>
      <patternFill patternType="solid">
        <fgColor theme="9" tint="0.79998168889431442"/>
        <bgColor theme="9" tint="0.79998168889431442"/>
      </patternFill>
    </fill>
    <fill>
      <patternFill patternType="solid">
        <fgColor theme="9"/>
        <bgColor theme="9"/>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bgColor theme="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41">
    <border>
      <left/>
      <right/>
      <top/>
      <bottom/>
      <diagonal/>
    </border>
    <border>
      <left style="thin">
        <color theme="9" tint="0.39997558519241921"/>
      </left>
      <right/>
      <top style="thin">
        <color theme="9" tint="0.39997558519241921"/>
      </top>
      <bottom style="thin">
        <color theme="9"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right/>
      <top/>
      <bottom style="thin">
        <color theme="0"/>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right/>
      <top style="medium">
        <color indexed="64"/>
      </top>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theme="3"/>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268">
    <xf numFmtId="0" fontId="0" fillId="0" borderId="0" xfId="0"/>
    <xf numFmtId="0" fontId="0" fillId="0" borderId="0" xfId="0"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2" fontId="0" fillId="0" borderId="5" xfId="0" applyNumberFormat="1" applyBorder="1" applyAlignment="1">
      <alignment horizontal="center" vertical="center"/>
    </xf>
    <xf numFmtId="164" fontId="0" fillId="0" borderId="5" xfId="0" applyNumberFormat="1" applyBorder="1" applyAlignment="1">
      <alignment horizontal="center" vertical="center"/>
    </xf>
    <xf numFmtId="165" fontId="0" fillId="0" borderId="5" xfId="0" applyNumberFormat="1" applyBorder="1" applyAlignment="1">
      <alignment horizontal="center" vertical="center"/>
    </xf>
    <xf numFmtId="12" fontId="0" fillId="0" borderId="5" xfId="0" applyNumberFormat="1" applyBorder="1" applyAlignment="1">
      <alignment horizontal="center" vertical="center"/>
    </xf>
    <xf numFmtId="165" fontId="0" fillId="0" borderId="0" xfId="0" applyNumberFormat="1" applyAlignment="1">
      <alignment horizontal="center" vertical="center"/>
    </xf>
    <xf numFmtId="0" fontId="0" fillId="0" borderId="6" xfId="0" applyFill="1" applyBorder="1" applyAlignment="1">
      <alignment horizontal="center" vertical="center"/>
    </xf>
    <xf numFmtId="0" fontId="0" fillId="0" borderId="5" xfId="0" applyBorder="1"/>
    <xf numFmtId="2" fontId="0" fillId="0" borderId="7" xfId="0" applyNumberFormat="1" applyBorder="1" applyAlignment="1">
      <alignment horizontal="center" vertical="center"/>
    </xf>
    <xf numFmtId="10" fontId="0" fillId="0" borderId="8" xfId="1" applyNumberFormat="1" applyFont="1" applyBorder="1" applyAlignment="1">
      <alignment horizontal="center" vertical="center"/>
    </xf>
    <xf numFmtId="10" fontId="0" fillId="0" borderId="5" xfId="1" applyNumberFormat="1" applyFont="1" applyBorder="1" applyAlignment="1">
      <alignment horizontal="center" vertical="center"/>
    </xf>
    <xf numFmtId="166" fontId="0" fillId="0" borderId="5" xfId="0" applyNumberFormat="1" applyBorder="1" applyAlignment="1">
      <alignment horizontal="center" vertical="center"/>
    </xf>
    <xf numFmtId="1" fontId="7" fillId="0" borderId="5" xfId="0" applyNumberFormat="1" applyFont="1" applyBorder="1"/>
    <xf numFmtId="0" fontId="0" fillId="0" borderId="5" xfId="0" applyNumberFormat="1" applyBorder="1" applyAlignment="1">
      <alignment horizontal="center" vertical="center"/>
    </xf>
    <xf numFmtId="166" fontId="0" fillId="0" borderId="7" xfId="0" applyNumberFormat="1" applyBorder="1" applyAlignment="1">
      <alignment horizontal="center" vertical="center"/>
    </xf>
    <xf numFmtId="0" fontId="0" fillId="0" borderId="7" xfId="0" applyBorder="1" applyAlignment="1">
      <alignment horizontal="center" vertical="center"/>
    </xf>
    <xf numFmtId="165" fontId="0" fillId="0" borderId="7" xfId="0" applyNumberFormat="1" applyBorder="1" applyAlignment="1">
      <alignment horizontal="center" vertical="center"/>
    </xf>
    <xf numFmtId="0" fontId="7" fillId="0" borderId="5" xfId="0" applyFont="1" applyBorder="1" applyAlignment="1">
      <alignment horizontal="center" vertical="center"/>
    </xf>
    <xf numFmtId="13" fontId="0" fillId="0" borderId="9" xfId="0" applyNumberFormat="1" applyBorder="1" applyAlignment="1">
      <alignment horizontal="center" vertical="center"/>
    </xf>
    <xf numFmtId="2" fontId="7" fillId="0" borderId="5" xfId="0" applyNumberFormat="1" applyFont="1" applyBorder="1"/>
    <xf numFmtId="165" fontId="0" fillId="0" borderId="7" xfId="0" applyNumberFormat="1" applyBorder="1"/>
    <xf numFmtId="2" fontId="0" fillId="0" borderId="5" xfId="0" applyNumberFormat="1" applyBorder="1"/>
    <xf numFmtId="165" fontId="0" fillId="0" borderId="5" xfId="0" applyNumberFormat="1" applyBorder="1"/>
    <xf numFmtId="1" fontId="0" fillId="0" borderId="5" xfId="0" applyNumberFormat="1" applyBorder="1"/>
    <xf numFmtId="164" fontId="0" fillId="0" borderId="5" xfId="0" applyNumberFormat="1" applyBorder="1"/>
    <xf numFmtId="0" fontId="0" fillId="8" borderId="5" xfId="0" applyFill="1" applyBorder="1"/>
    <xf numFmtId="0" fontId="7" fillId="0" borderId="5" xfId="0" applyFont="1" applyBorder="1"/>
    <xf numFmtId="1" fontId="0" fillId="0" borderId="0" xfId="0" applyNumberFormat="1"/>
    <xf numFmtId="10" fontId="0" fillId="0" borderId="5" xfId="0" applyNumberFormat="1" applyBorder="1" applyAlignment="1">
      <alignment horizontal="center" vertical="center"/>
    </xf>
    <xf numFmtId="1" fontId="0" fillId="0" borderId="5" xfId="0" applyNumberFormat="1" applyBorder="1" applyAlignment="1">
      <alignment horizontal="center" vertical="center"/>
    </xf>
    <xf numFmtId="0" fontId="0" fillId="0" borderId="10" xfId="0" applyBorder="1"/>
    <xf numFmtId="0" fontId="0" fillId="0" borderId="11" xfId="0" applyBorder="1" applyAlignment="1">
      <alignment horizontal="center"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xf numFmtId="0" fontId="7" fillId="0" borderId="18" xfId="0" applyFont="1" applyBorder="1"/>
    <xf numFmtId="0" fontId="0" fillId="0" borderId="19" xfId="0" applyBorder="1"/>
    <xf numFmtId="0" fontId="0" fillId="0" borderId="20" xfId="0" applyBorder="1"/>
    <xf numFmtId="0" fontId="0" fillId="0" borderId="21" xfId="0" applyBorder="1"/>
    <xf numFmtId="165" fontId="0" fillId="0" borderId="21" xfId="0" applyNumberFormat="1" applyBorder="1" applyAlignment="1">
      <alignment horizontal="center" vertical="center"/>
    </xf>
    <xf numFmtId="0" fontId="0" fillId="0" borderId="22" xfId="0" applyNumberFormat="1" applyBorder="1" applyAlignment="1">
      <alignment horizontal="center" vertical="center"/>
    </xf>
    <xf numFmtId="1" fontId="7" fillId="0" borderId="0" xfId="0" applyNumberFormat="1" applyFont="1" applyBorder="1"/>
    <xf numFmtId="0" fontId="0" fillId="9" borderId="5" xfId="0" applyFill="1" applyBorder="1"/>
    <xf numFmtId="0" fontId="0" fillId="10" borderId="0" xfId="0" applyFill="1"/>
    <xf numFmtId="167" fontId="0" fillId="10" borderId="0" xfId="0" applyNumberFormat="1" applyFill="1"/>
    <xf numFmtId="167" fontId="0" fillId="0" borderId="0" xfId="0" applyNumberFormat="1"/>
    <xf numFmtId="0" fontId="0" fillId="9" borderId="0" xfId="0" applyFill="1"/>
    <xf numFmtId="168" fontId="0" fillId="0" borderId="5" xfId="0" applyNumberFormat="1" applyBorder="1" applyAlignment="1">
      <alignment horizontal="center" vertical="center"/>
    </xf>
    <xf numFmtId="167" fontId="0" fillId="9" borderId="0" xfId="0" applyNumberFormat="1" applyFill="1"/>
    <xf numFmtId="167" fontId="0" fillId="11" borderId="0" xfId="0" applyNumberFormat="1" applyFill="1"/>
    <xf numFmtId="0" fontId="0" fillId="11" borderId="0" xfId="0" applyFill="1"/>
    <xf numFmtId="1" fontId="0" fillId="9" borderId="0" xfId="0" applyNumberFormat="1" applyFill="1"/>
    <xf numFmtId="0" fontId="0" fillId="12" borderId="5" xfId="0" applyFill="1" applyBorder="1" applyAlignment="1">
      <alignment horizontal="center" vertical="center"/>
    </xf>
    <xf numFmtId="0" fontId="0" fillId="12" borderId="16" xfId="0" applyFill="1" applyBorder="1" applyAlignment="1">
      <alignment horizontal="center" vertical="center"/>
    </xf>
    <xf numFmtId="0" fontId="0" fillId="12" borderId="0" xfId="0" applyFill="1"/>
    <xf numFmtId="1" fontId="7" fillId="0" borderId="5" xfId="0" applyNumberFormat="1" applyFont="1" applyBorder="1" applyAlignment="1">
      <alignment horizontal="center" vertical="center"/>
    </xf>
    <xf numFmtId="0" fontId="0" fillId="0" borderId="0" xfId="0" applyAlignment="1">
      <alignment horizontal="center" vertical="center"/>
    </xf>
    <xf numFmtId="0" fontId="0" fillId="0" borderId="25" xfId="0" applyFont="1" applyBorder="1"/>
    <xf numFmtId="0" fontId="1" fillId="13" borderId="25" xfId="0" applyFont="1" applyFill="1" applyBorder="1" applyAlignment="1">
      <alignment horizontal="center"/>
    </xf>
    <xf numFmtId="0" fontId="1" fillId="13" borderId="4" xfId="0" applyFont="1" applyFill="1" applyBorder="1" applyAlignment="1">
      <alignment horizontal="center"/>
    </xf>
    <xf numFmtId="0" fontId="0" fillId="7" borderId="25" xfId="0" applyFont="1" applyFill="1" applyBorder="1"/>
    <xf numFmtId="165" fontId="0" fillId="7" borderId="4" xfId="0" applyNumberFormat="1" applyFont="1" applyFill="1" applyBorder="1" applyAlignment="1">
      <alignment horizontal="center" vertical="center"/>
    </xf>
    <xf numFmtId="168" fontId="0" fillId="0" borderId="4" xfId="0" applyNumberFormat="1" applyFont="1" applyBorder="1" applyAlignment="1">
      <alignment horizontal="center" vertical="center"/>
    </xf>
    <xf numFmtId="0" fontId="0" fillId="0" borderId="23" xfId="0" applyFont="1" applyBorder="1"/>
    <xf numFmtId="0" fontId="13" fillId="0" borderId="0" xfId="0" applyFont="1"/>
    <xf numFmtId="0" fontId="0" fillId="7" borderId="26" xfId="0" applyNumberFormat="1" applyFont="1" applyFill="1" applyBorder="1" applyAlignment="1">
      <alignment horizontal="center" vertical="center"/>
    </xf>
    <xf numFmtId="164" fontId="0" fillId="0" borderId="0" xfId="0" applyNumberFormat="1" applyBorder="1" applyAlignment="1">
      <alignment horizontal="center" vertical="center"/>
    </xf>
    <xf numFmtId="165" fontId="0" fillId="0" borderId="0" xfId="0" applyNumberFormat="1"/>
    <xf numFmtId="0" fontId="0" fillId="0" borderId="0" xfId="0" applyFont="1" applyFill="1" applyBorder="1"/>
    <xf numFmtId="0" fontId="0" fillId="0" borderId="0" xfId="0" applyNumberFormat="1" applyFont="1" applyBorder="1"/>
    <xf numFmtId="166" fontId="0" fillId="0" borderId="0" xfId="0" applyNumberFormat="1" applyBorder="1" applyAlignment="1" applyProtection="1">
      <alignment horizontal="center" vertical="center"/>
      <protection locked="0"/>
    </xf>
    <xf numFmtId="0" fontId="0" fillId="7" borderId="30" xfId="0" applyFont="1" applyFill="1" applyBorder="1"/>
    <xf numFmtId="0" fontId="0" fillId="7" borderId="20" xfId="0" applyNumberFormat="1" applyFont="1" applyFill="1" applyBorder="1" applyAlignment="1">
      <alignment horizontal="center" vertical="center"/>
    </xf>
    <xf numFmtId="0" fontId="0" fillId="7" borderId="31" xfId="0" applyFont="1" applyFill="1" applyBorder="1"/>
    <xf numFmtId="165" fontId="0" fillId="7" borderId="32" xfId="0" applyNumberFormat="1" applyFont="1" applyFill="1" applyBorder="1" applyAlignment="1">
      <alignment horizontal="center" vertical="center"/>
    </xf>
    <xf numFmtId="0" fontId="3" fillId="0" borderId="0" xfId="0" applyFont="1" applyFill="1" applyAlignment="1" applyProtection="1">
      <alignment vertical="center"/>
      <protection hidden="1"/>
    </xf>
    <xf numFmtId="0" fontId="0" fillId="0" borderId="0" xfId="0" applyProtection="1">
      <protection hidden="1"/>
    </xf>
    <xf numFmtId="167" fontId="0" fillId="0" borderId="0" xfId="0" applyNumberFormat="1" applyProtection="1">
      <protection hidden="1"/>
    </xf>
    <xf numFmtId="0" fontId="0" fillId="7" borderId="4" xfId="0" applyNumberFormat="1" applyFont="1" applyFill="1" applyBorder="1" applyAlignment="1" applyProtection="1">
      <alignment horizontal="center" vertical="center"/>
      <protection hidden="1"/>
    </xf>
    <xf numFmtId="0" fontId="0" fillId="0" borderId="23" xfId="0" applyNumberFormat="1" applyFont="1" applyBorder="1" applyProtection="1">
      <protection hidden="1"/>
    </xf>
    <xf numFmtId="0" fontId="0" fillId="0" borderId="0" xfId="0" applyAlignment="1" applyProtection="1">
      <alignment horizontal="right" vertical="center"/>
      <protection hidden="1"/>
    </xf>
    <xf numFmtId="0" fontId="0" fillId="0" borderId="0" xfId="0" applyProtection="1">
      <protection locked="0" hidden="1"/>
    </xf>
    <xf numFmtId="0" fontId="0" fillId="7" borderId="4"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 fillId="4" borderId="1" xfId="0" applyFont="1" applyFill="1" applyBorder="1" applyAlignment="1" applyProtection="1">
      <alignment horizontal="center" vertical="center" wrapText="1"/>
      <protection hidden="1"/>
    </xf>
    <xf numFmtId="0" fontId="0" fillId="0" borderId="5" xfId="0" applyBorder="1" applyProtection="1">
      <protection locked="0" hidden="1"/>
    </xf>
    <xf numFmtId="0" fontId="0" fillId="0" borderId="5" xfId="0" applyBorder="1" applyProtection="1">
      <protection hidden="1"/>
    </xf>
    <xf numFmtId="2" fontId="0" fillId="3" borderId="1" xfId="0" applyNumberFormat="1" applyFont="1" applyFill="1" applyBorder="1" applyAlignment="1" applyProtection="1">
      <alignment horizontal="center" vertical="center" wrapText="1"/>
      <protection hidden="1"/>
    </xf>
    <xf numFmtId="170" fontId="0" fillId="3" borderId="1"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wrapText="1"/>
      <protection hidden="1"/>
    </xf>
    <xf numFmtId="1" fontId="0" fillId="0" borderId="0" xfId="0" applyNumberFormat="1" applyAlignment="1" applyProtection="1">
      <alignment horizontal="center" vertical="center"/>
      <protection hidden="1"/>
    </xf>
    <xf numFmtId="1" fontId="7" fillId="0" borderId="0" xfId="0" applyNumberFormat="1" applyFont="1" applyAlignment="1" applyProtection="1">
      <alignment horizontal="center" vertical="center"/>
      <protection hidden="1"/>
    </xf>
    <xf numFmtId="0" fontId="1" fillId="5" borderId="10" xfId="0" applyFont="1" applyFill="1" applyBorder="1" applyAlignment="1" applyProtection="1">
      <alignment horizontal="center"/>
      <protection hidden="1"/>
    </xf>
    <xf numFmtId="0" fontId="1" fillId="5" borderId="27" xfId="0" applyFont="1" applyFill="1" applyBorder="1" applyAlignment="1" applyProtection="1">
      <alignment horizontal="center"/>
      <protection hidden="1"/>
    </xf>
    <xf numFmtId="0" fontId="1" fillId="5" borderId="12" xfId="0" applyFont="1" applyFill="1" applyBorder="1" applyAlignment="1" applyProtection="1">
      <alignment horizontal="center"/>
      <protection hidden="1"/>
    </xf>
    <xf numFmtId="0" fontId="1" fillId="0" borderId="0" xfId="0" applyFont="1" applyFill="1" applyAlignment="1" applyProtection="1">
      <protection hidden="1"/>
    </xf>
    <xf numFmtId="0" fontId="0" fillId="0" borderId="13" xfId="0" applyBorder="1" applyAlignment="1" applyProtection="1">
      <alignment wrapText="1"/>
      <protection hidden="1"/>
    </xf>
    <xf numFmtId="0" fontId="0" fillId="0" borderId="0" xfId="0" applyAlignment="1" applyProtection="1">
      <alignment vertical="center"/>
      <protection hidden="1"/>
    </xf>
    <xf numFmtId="0" fontId="0" fillId="0" borderId="13" xfId="0" applyBorder="1" applyAlignment="1" applyProtection="1">
      <alignment horizontal="left" vertical="center" wrapText="1"/>
      <protection hidden="1"/>
    </xf>
    <xf numFmtId="0" fontId="0" fillId="0" borderId="5" xfId="0" applyFill="1" applyBorder="1" applyProtection="1">
      <protection hidden="1"/>
    </xf>
    <xf numFmtId="0" fontId="0" fillId="0" borderId="13" xfId="0" applyBorder="1" applyProtection="1">
      <protection hidden="1"/>
    </xf>
    <xf numFmtId="0" fontId="0" fillId="0" borderId="0" xfId="0" applyAlignment="1" applyProtection="1">
      <protection hidden="1"/>
    </xf>
    <xf numFmtId="0" fontId="0" fillId="0" borderId="30" xfId="0"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13"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4" xfId="0" applyBorder="1" applyProtection="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center" vertical="center" wrapText="1"/>
      <protection hidden="1"/>
    </xf>
    <xf numFmtId="0" fontId="0" fillId="0" borderId="19" xfId="0" applyBorder="1" applyAlignment="1" applyProtection="1">
      <alignment horizontal="center" vertical="center"/>
      <protection hidden="1"/>
    </xf>
    <xf numFmtId="2" fontId="0" fillId="0" borderId="19" xfId="0" applyNumberFormat="1" applyBorder="1" applyAlignment="1" applyProtection="1">
      <alignment horizontal="center" vertical="center"/>
      <protection hidden="1"/>
    </xf>
    <xf numFmtId="0" fontId="0" fillId="0" borderId="19" xfId="0" applyBorder="1" applyAlignment="1" applyProtection="1">
      <alignment vertical="center" wrapText="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0" xfId="0" applyNumberFormat="1" applyBorder="1" applyAlignment="1">
      <alignment horizontal="center" vertical="center"/>
    </xf>
    <xf numFmtId="0" fontId="14" fillId="0" borderId="0" xfId="0" applyFont="1"/>
    <xf numFmtId="10" fontId="0" fillId="0" borderId="0" xfId="1" applyNumberFormat="1" applyFont="1" applyBorder="1" applyAlignment="1">
      <alignment horizontal="center" vertical="center"/>
    </xf>
    <xf numFmtId="0" fontId="16" fillId="0" borderId="0" xfId="0" applyFont="1"/>
    <xf numFmtId="166" fontId="0" fillId="0" borderId="0" xfId="0" applyNumberFormat="1" applyBorder="1" applyAlignment="1">
      <alignment horizontal="center" vertical="center"/>
    </xf>
    <xf numFmtId="0" fontId="0" fillId="0" borderId="5" xfId="0" applyBorder="1" applyAlignment="1">
      <alignment horizontal="center"/>
    </xf>
    <xf numFmtId="171" fontId="7" fillId="0" borderId="5" xfId="0" applyNumberFormat="1" applyFont="1" applyBorder="1"/>
    <xf numFmtId="12" fontId="0" fillId="0" borderId="5" xfId="0" applyNumberFormat="1" applyBorder="1"/>
    <xf numFmtId="0" fontId="14" fillId="0" borderId="0" xfId="0" applyFont="1" applyBorder="1"/>
    <xf numFmtId="0" fontId="0" fillId="0" borderId="5" xfId="0" applyNumberFormat="1" applyBorder="1" applyAlignment="1">
      <alignment horizontal="center"/>
    </xf>
    <xf numFmtId="0" fontId="0" fillId="15" borderId="0" xfId="0" applyFill="1"/>
    <xf numFmtId="0" fontId="0" fillId="15" borderId="5" xfId="0" applyFill="1" applyBorder="1" applyAlignment="1">
      <alignment horizontal="left" vertical="center"/>
    </xf>
    <xf numFmtId="0" fontId="0" fillId="10" borderId="5" xfId="0" applyFill="1" applyBorder="1" applyAlignment="1">
      <alignment horizontal="center"/>
    </xf>
    <xf numFmtId="0" fontId="0" fillId="10" borderId="5" xfId="0" applyFill="1" applyBorder="1" applyAlignment="1">
      <alignment horizontal="center" vertical="center"/>
    </xf>
    <xf numFmtId="168" fontId="0" fillId="10" borderId="5" xfId="0" applyNumberFormat="1" applyFill="1" applyBorder="1" applyAlignment="1">
      <alignment horizontal="center" vertical="center"/>
    </xf>
    <xf numFmtId="165" fontId="0" fillId="10" borderId="5" xfId="0" applyNumberFormat="1" applyFill="1" applyBorder="1" applyAlignment="1">
      <alignment horizontal="center" vertical="center"/>
    </xf>
    <xf numFmtId="0" fontId="0" fillId="0" borderId="0" xfId="0" applyAlignment="1" applyProtection="1">
      <alignment vertical="top" wrapText="1"/>
      <protection hidden="1"/>
    </xf>
    <xf numFmtId="0" fontId="15" fillId="0" borderId="0" xfId="0" applyFont="1" applyFill="1"/>
    <xf numFmtId="0" fontId="0" fillId="15" borderId="6" xfId="0" applyFill="1" applyBorder="1" applyAlignment="1">
      <alignment horizontal="left" vertical="center"/>
    </xf>
    <xf numFmtId="10" fontId="0" fillId="15" borderId="5" xfId="0" applyNumberFormat="1" applyFill="1" applyBorder="1" applyAlignment="1">
      <alignment horizontal="left" vertical="center"/>
    </xf>
    <xf numFmtId="0" fontId="0" fillId="15" borderId="0" xfId="0" applyFill="1" applyAlignment="1">
      <alignment horizontal="left" vertical="center"/>
    </xf>
    <xf numFmtId="0" fontId="14" fillId="15" borderId="5" xfId="0" applyFont="1" applyFill="1" applyBorder="1" applyAlignment="1">
      <alignment horizontal="left" vertical="center"/>
    </xf>
    <xf numFmtId="0" fontId="16" fillId="0" borderId="5" xfId="0" applyFont="1" applyBorder="1"/>
    <xf numFmtId="0" fontId="16" fillId="0" borderId="8" xfId="0" applyFont="1" applyBorder="1"/>
    <xf numFmtId="0" fontId="0" fillId="15" borderId="5" xfId="0" applyNumberFormat="1" applyFill="1" applyBorder="1" applyAlignment="1">
      <alignment horizontal="left" vertical="center"/>
    </xf>
    <xf numFmtId="0" fontId="22" fillId="16" borderId="0" xfId="0" applyFont="1" applyFill="1" applyAlignment="1">
      <alignment wrapText="1"/>
    </xf>
    <xf numFmtId="166" fontId="0" fillId="16" borderId="5" xfId="0" applyNumberFormat="1" applyFill="1" applyBorder="1" applyAlignment="1" applyProtection="1">
      <alignment horizontal="center" vertical="center"/>
      <protection locked="0"/>
    </xf>
    <xf numFmtId="0" fontId="14" fillId="17" borderId="5" xfId="0" applyFont="1" applyFill="1" applyBorder="1"/>
    <xf numFmtId="0" fontId="0" fillId="17" borderId="5" xfId="0" applyFill="1" applyBorder="1" applyAlignment="1">
      <alignment horizontal="center"/>
    </xf>
    <xf numFmtId="1" fontId="7" fillId="0" borderId="5" xfId="0" applyNumberFormat="1" applyFont="1" applyBorder="1" applyAlignment="1">
      <alignment horizontal="center"/>
    </xf>
    <xf numFmtId="0" fontId="14" fillId="17" borderId="5" xfId="0" applyFont="1" applyFill="1" applyBorder="1" applyAlignment="1">
      <alignment horizontal="left" vertical="top"/>
    </xf>
    <xf numFmtId="0" fontId="16" fillId="0" borderId="5" xfId="0" applyFont="1" applyBorder="1" applyAlignment="1">
      <alignment horizontal="left" vertical="top"/>
    </xf>
    <xf numFmtId="13" fontId="0" fillId="17" borderId="5" xfId="0" applyNumberFormat="1" applyFill="1" applyBorder="1" applyAlignment="1">
      <alignment horizontal="right" vertical="center"/>
    </xf>
    <xf numFmtId="0" fontId="0" fillId="0" borderId="9" xfId="0" applyBorder="1"/>
    <xf numFmtId="0" fontId="0" fillId="0" borderId="33" xfId="0" applyBorder="1"/>
    <xf numFmtId="0" fontId="0" fillId="0" borderId="34" xfId="0" applyBorder="1"/>
    <xf numFmtId="0" fontId="25" fillId="0" borderId="21" xfId="0" applyFont="1" applyBorder="1"/>
    <xf numFmtId="0" fontId="25" fillId="0" borderId="0" xfId="0" applyFont="1" applyBorder="1"/>
    <xf numFmtId="0" fontId="0" fillId="0" borderId="35" xfId="0" applyBorder="1"/>
    <xf numFmtId="0" fontId="0" fillId="0" borderId="36" xfId="0" applyBorder="1"/>
    <xf numFmtId="0" fontId="0" fillId="0" borderId="37" xfId="0" applyBorder="1"/>
    <xf numFmtId="0" fontId="0" fillId="0" borderId="38" xfId="0" applyBorder="1"/>
    <xf numFmtId="0" fontId="25" fillId="0" borderId="33" xfId="0" applyFont="1" applyBorder="1"/>
    <xf numFmtId="172" fontId="13" fillId="0" borderId="0" xfId="0" applyNumberFormat="1" applyFont="1" applyAlignment="1">
      <alignment horizontal="left"/>
    </xf>
    <xf numFmtId="0" fontId="0" fillId="0" borderId="0" xfId="0" applyBorder="1" applyAlignment="1" applyProtection="1">
      <alignment horizontal="center"/>
      <protection hidden="1"/>
    </xf>
    <xf numFmtId="0" fontId="0" fillId="0" borderId="0" xfId="0" applyBorder="1" applyAlignment="1" applyProtection="1">
      <alignment horizontal="center"/>
      <protection locked="0" hidden="1"/>
    </xf>
    <xf numFmtId="0" fontId="0" fillId="0" borderId="0" xfId="0" applyBorder="1" applyProtection="1">
      <protection hidden="1"/>
    </xf>
    <xf numFmtId="0" fontId="25" fillId="0" borderId="21" xfId="0" applyFont="1" applyFill="1" applyBorder="1"/>
    <xf numFmtId="0" fontId="25" fillId="0" borderId="0" xfId="0" applyFont="1" applyFill="1" applyBorder="1"/>
    <xf numFmtId="0" fontId="27" fillId="0" borderId="9" xfId="0" applyFont="1" applyBorder="1"/>
    <xf numFmtId="0" fontId="28" fillId="0" borderId="0" xfId="0" applyFont="1" applyFill="1" applyBorder="1"/>
    <xf numFmtId="0" fontId="18" fillId="0" borderId="36" xfId="0" applyFont="1" applyBorder="1"/>
    <xf numFmtId="0" fontId="27" fillId="0" borderId="9" xfId="0" applyFont="1" applyFill="1" applyBorder="1"/>
    <xf numFmtId="0" fontId="25" fillId="0" borderId="36" xfId="0" applyFont="1" applyFill="1" applyBorder="1"/>
    <xf numFmtId="0" fontId="0" fillId="0" borderId="0" xfId="0" applyBorder="1" applyAlignment="1">
      <alignment horizontal="left"/>
    </xf>
    <xf numFmtId="0" fontId="26" fillId="0" borderId="0" xfId="0" applyFont="1" applyBorder="1"/>
    <xf numFmtId="0" fontId="27" fillId="0" borderId="33" xfId="0" applyFont="1" applyFill="1" applyBorder="1"/>
    <xf numFmtId="169" fontId="7" fillId="0" borderId="39" xfId="0" applyNumberFormat="1" applyFont="1" applyBorder="1" applyAlignment="1">
      <alignment horizontal="center"/>
    </xf>
    <xf numFmtId="169" fontId="0" fillId="0" borderId="39" xfId="0" applyNumberFormat="1" applyFont="1" applyBorder="1" applyAlignment="1" applyProtection="1">
      <alignment horizontal="center"/>
      <protection locked="0"/>
    </xf>
    <xf numFmtId="165" fontId="0" fillId="0" borderId="5" xfId="0" applyNumberFormat="1" applyBorder="1" applyAlignment="1" applyProtection="1">
      <alignment horizontal="center" vertical="center"/>
      <protection locked="0"/>
    </xf>
    <xf numFmtId="168" fontId="0" fillId="0" borderId="5"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5" xfId="0" applyNumberFormat="1" applyBorder="1" applyProtection="1">
      <protection locked="0"/>
    </xf>
    <xf numFmtId="169" fontId="0" fillId="0" borderId="5"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0" fontId="0" fillId="0" borderId="5" xfId="0" applyBorder="1" applyAlignment="1" applyProtection="1">
      <alignment horizontal="center"/>
      <protection locked="0"/>
    </xf>
    <xf numFmtId="2" fontId="0" fillId="0" borderId="5" xfId="0" applyNumberFormat="1" applyFont="1" applyBorder="1" applyAlignment="1" applyProtection="1">
      <alignment horizontal="center"/>
      <protection locked="0"/>
    </xf>
    <xf numFmtId="0" fontId="0" fillId="0" borderId="0" xfId="0" quotePrefix="1" applyBorder="1"/>
    <xf numFmtId="0" fontId="0" fillId="0" borderId="37" xfId="0" quotePrefix="1" applyFill="1" applyBorder="1"/>
    <xf numFmtId="1" fontId="0" fillId="0" borderId="0" xfId="0" applyNumberFormat="1" applyProtection="1">
      <protection hidden="1"/>
    </xf>
    <xf numFmtId="20" fontId="0" fillId="0" borderId="0" xfId="0" applyNumberFormat="1" applyBorder="1"/>
    <xf numFmtId="0" fontId="0" fillId="0" borderId="5" xfId="0" applyBorder="1" applyAlignment="1" applyProtection="1">
      <alignment vertical="center"/>
      <protection hidden="1"/>
    </xf>
    <xf numFmtId="0" fontId="7" fillId="0" borderId="5" xfId="0" applyFont="1" applyBorder="1" applyAlignment="1" applyProtection="1">
      <alignment vertical="center"/>
      <protection hidden="1"/>
    </xf>
    <xf numFmtId="0" fontId="10" fillId="17" borderId="8" xfId="0" applyFont="1" applyFill="1" applyBorder="1"/>
    <xf numFmtId="0" fontId="10" fillId="17" borderId="40" xfId="0" applyFont="1" applyFill="1" applyBorder="1"/>
    <xf numFmtId="0" fontId="0" fillId="0" borderId="10" xfId="0" applyBorder="1" applyAlignment="1">
      <alignment horizontal="center"/>
    </xf>
    <xf numFmtId="0" fontId="0" fillId="0" borderId="2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3" fillId="0" borderId="1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10" xfId="0" applyFont="1" applyBorder="1" applyAlignment="1">
      <alignment horizontal="center" vertical="center"/>
    </xf>
    <xf numFmtId="0" fontId="24" fillId="0" borderId="27" xfId="0" applyFont="1" applyBorder="1" applyAlignment="1">
      <alignment horizontal="center" vertical="center"/>
    </xf>
    <xf numFmtId="0" fontId="24" fillId="0" borderId="12" xfId="0" applyFont="1" applyBorder="1" applyAlignment="1">
      <alignment horizontal="center" vertical="center"/>
    </xf>
    <xf numFmtId="0" fontId="24" fillId="0" borderId="30"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0" fillId="0" borderId="0" xfId="0" applyBorder="1" applyAlignment="1">
      <alignment horizontal="left" wrapText="1"/>
    </xf>
    <xf numFmtId="0" fontId="0" fillId="0" borderId="35" xfId="0" applyBorder="1" applyAlignment="1">
      <alignment horizontal="left" wrapText="1"/>
    </xf>
    <xf numFmtId="0" fontId="25" fillId="0" borderId="21" xfId="0" applyFont="1" applyBorder="1" applyAlignment="1">
      <alignment horizontal="left" wrapText="1"/>
    </xf>
    <xf numFmtId="0" fontId="25" fillId="0" borderId="0" xfId="0" applyFont="1" applyBorder="1" applyAlignment="1">
      <alignment horizontal="left" wrapText="1"/>
    </xf>
    <xf numFmtId="0" fontId="25" fillId="0" borderId="21" xfId="0" applyFont="1" applyBorder="1" applyAlignment="1">
      <alignment horizontal="left" vertical="top" wrapText="1"/>
    </xf>
    <xf numFmtId="0" fontId="25" fillId="0" borderId="0" xfId="0" applyFont="1" applyBorder="1" applyAlignment="1">
      <alignment horizontal="left" vertical="top" wrapText="1"/>
    </xf>
    <xf numFmtId="0" fontId="0" fillId="0" borderId="0" xfId="0" quotePrefix="1" applyFill="1" applyBorder="1" applyAlignment="1">
      <alignment horizontal="left" vertical="top"/>
    </xf>
    <xf numFmtId="0" fontId="25" fillId="0" borderId="9" xfId="0" applyFont="1" applyBorder="1" applyAlignment="1">
      <alignment horizontal="left" vertical="top" wrapText="1"/>
    </xf>
    <xf numFmtId="0" fontId="25" fillId="0" borderId="33" xfId="0" applyFont="1" applyBorder="1" applyAlignment="1">
      <alignment horizontal="left" vertical="top"/>
    </xf>
    <xf numFmtId="0" fontId="25" fillId="0" borderId="34" xfId="0" applyFont="1" applyBorder="1" applyAlignment="1">
      <alignment horizontal="left" vertical="top"/>
    </xf>
    <xf numFmtId="0" fontId="25" fillId="0" borderId="21" xfId="0" applyFont="1" applyBorder="1" applyAlignment="1">
      <alignment horizontal="left" vertical="top"/>
    </xf>
    <xf numFmtId="0" fontId="25" fillId="0" borderId="0" xfId="0" applyFont="1" applyBorder="1" applyAlignment="1">
      <alignment horizontal="left" vertical="top"/>
    </xf>
    <xf numFmtId="0" fontId="25" fillId="0" borderId="35" xfId="0" applyFont="1" applyBorder="1" applyAlignment="1">
      <alignment horizontal="left" vertical="top"/>
    </xf>
    <xf numFmtId="0" fontId="25" fillId="0" borderId="36" xfId="0" applyFont="1" applyBorder="1" applyAlignment="1">
      <alignment horizontal="left" vertical="top"/>
    </xf>
    <xf numFmtId="0" fontId="25" fillId="0" borderId="37" xfId="0" applyFont="1" applyBorder="1" applyAlignment="1">
      <alignment horizontal="left" vertical="top"/>
    </xf>
    <xf numFmtId="0" fontId="25" fillId="0" borderId="38" xfId="0" applyFont="1" applyBorder="1" applyAlignment="1">
      <alignment horizontal="left" vertical="top"/>
    </xf>
    <xf numFmtId="1" fontId="0" fillId="0" borderId="0" xfId="0" quotePrefix="1" applyNumberFormat="1" applyAlignment="1" applyProtection="1">
      <alignment horizontal="center" vertical="center"/>
      <protection hidden="1"/>
    </xf>
    <xf numFmtId="1" fontId="0" fillId="0" borderId="0" xfId="0" applyNumberFormat="1" applyAlignment="1" applyProtection="1">
      <alignment horizontal="center" vertical="center"/>
      <protection hidden="1"/>
    </xf>
    <xf numFmtId="0" fontId="10" fillId="0" borderId="0" xfId="0" applyFont="1" applyAlignment="1" applyProtection="1">
      <alignment horizont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1" fontId="0" fillId="0" borderId="24" xfId="0" quotePrefix="1" applyNumberFormat="1" applyBorder="1" applyAlignment="1" applyProtection="1">
      <alignment horizontal="center" vertical="center"/>
      <protection hidden="1"/>
    </xf>
    <xf numFmtId="1" fontId="0" fillId="0" borderId="28" xfId="0" quotePrefix="1"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12" fillId="0" borderId="0" xfId="0" quotePrefix="1" applyFont="1" applyAlignment="1" applyProtection="1">
      <alignment horizontal="right" vertical="center" wrapText="1"/>
      <protection hidden="1"/>
    </xf>
    <xf numFmtId="0" fontId="12" fillId="0" borderId="0" xfId="0" applyFont="1" applyAlignment="1" applyProtection="1">
      <alignment horizontal="right" vertical="center" wrapText="1"/>
      <protection hidden="1"/>
    </xf>
    <xf numFmtId="0" fontId="0" fillId="0" borderId="0" xfId="0" applyBorder="1" applyAlignment="1" applyProtection="1">
      <alignment horizontal="left"/>
      <protection hidden="1"/>
    </xf>
    <xf numFmtId="0" fontId="11" fillId="0" borderId="0"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4" fillId="0" borderId="2"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0" borderId="29" xfId="0" applyFont="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5" fillId="6" borderId="10" xfId="0" applyFont="1" applyFill="1" applyBorder="1" applyAlignment="1" applyProtection="1">
      <alignment horizontal="center" vertical="center"/>
      <protection hidden="1"/>
    </xf>
    <xf numFmtId="0" fontId="5" fillId="6" borderId="27" xfId="0" applyFont="1" applyFill="1" applyBorder="1" applyAlignment="1" applyProtection="1">
      <alignment horizontal="center" vertical="center"/>
      <protection hidden="1"/>
    </xf>
    <xf numFmtId="0" fontId="5" fillId="6" borderId="12"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15" fillId="12" borderId="0" xfId="0" applyFont="1" applyFill="1" applyAlignment="1">
      <alignment horizontal="left"/>
    </xf>
    <xf numFmtId="0" fontId="22" fillId="0" borderId="33" xfId="0" applyFont="1" applyFill="1" applyBorder="1" applyAlignment="1">
      <alignment horizontal="center"/>
    </xf>
    <xf numFmtId="0" fontId="0" fillId="14" borderId="10" xfId="0" applyFill="1" applyBorder="1" applyAlignment="1">
      <alignment horizontal="center" vertical="center"/>
    </xf>
    <xf numFmtId="0" fontId="0" fillId="14" borderId="12" xfId="0" applyFill="1" applyBorder="1" applyAlignment="1">
      <alignment horizontal="center" vertical="center"/>
    </xf>
    <xf numFmtId="0" fontId="0" fillId="14" borderId="30" xfId="0" applyFill="1" applyBorder="1" applyAlignment="1">
      <alignment horizontal="center" vertical="center"/>
    </xf>
    <xf numFmtId="0" fontId="0" fillId="14" borderId="20" xfId="0" applyFill="1" applyBorder="1" applyAlignment="1">
      <alignment horizontal="center" vertical="center"/>
    </xf>
  </cellXfs>
  <cellStyles count="2">
    <cellStyle name="Normal" xfId="0" builtinId="0"/>
    <cellStyle name="Pourcentage" xfId="1" builtinId="5"/>
  </cellStyles>
  <dxfs count="25">
    <dxf>
      <numFmt numFmtId="1" formatCode="0"/>
      <alignment horizontal="center" vertical="center" textRotation="0" wrapText="0" indent="0" relativeIndent="255" justifyLastLine="0" shrinkToFit="0" readingOrder="0"/>
      <protection hidden="1"/>
    </dxf>
    <dxf>
      <alignment horizontal="general" vertical="bottom" textRotation="0" wrapText="1" indent="0" relativeIndent="255" justifyLastLine="0" shrinkToFit="0" readingOrder="0"/>
      <protection locked="1" hidden="1"/>
    </dxf>
    <dxf>
      <protection hidden="1"/>
    </dxf>
    <dxf>
      <protection hidden="1"/>
    </dxf>
    <dxf>
      <protection locked="0" hidden="1"/>
    </dxf>
    <dxf>
      <protection locked="1" hidden="1"/>
    </dxf>
    <dxf>
      <border diagonalUp="0" diagonalDown="0">
        <left style="double">
          <color theme="3"/>
        </left>
        <right style="double">
          <color theme="3"/>
        </right>
        <top style="double">
          <color theme="3"/>
        </top>
        <bottom style="double">
          <color theme="3"/>
        </bottom>
      </border>
    </dxf>
    <dxf>
      <protection locked="0" hidden="1"/>
    </dxf>
    <dxf>
      <alignment horizontal="center" vertical="bottom" textRotation="0" wrapText="0" indent="0" relativeIndent="255" justifyLastLine="0" shrinkToFit="0" readingOrder="0"/>
      <protection locked="0" hidden="1"/>
    </dxf>
    <dxf>
      <font>
        <b/>
        <i val="0"/>
        <color rgb="FFFF0000"/>
      </font>
    </dxf>
    <dxf>
      <font>
        <b/>
        <i val="0"/>
        <color rgb="FFFF0000"/>
      </font>
    </dxf>
    <dxf>
      <font>
        <b/>
        <i val="0"/>
        <color rgb="FFFF0000"/>
      </font>
    </dxf>
    <dxf>
      <font>
        <b/>
        <i val="0"/>
        <color rgb="FFFF0000"/>
      </font>
    </dxf>
    <dxf>
      <font>
        <b/>
        <i val="0"/>
        <color rgb="FFFF0000"/>
      </font>
    </dxf>
    <dxf>
      <fill>
        <patternFill>
          <bgColor theme="0" tint="-0.24994659260841701"/>
        </patternFill>
      </fill>
    </dxf>
    <dxf>
      <font>
        <color rgb="FF00B050"/>
      </font>
      <fill>
        <patternFill>
          <bgColor theme="6" tint="0.39994506668294322"/>
        </patternFill>
      </fill>
    </dxf>
    <dxf>
      <font>
        <color rgb="FFC00000"/>
      </font>
      <fill>
        <patternFill>
          <bgColor theme="5" tint="0.59996337778862885"/>
        </patternFill>
      </fill>
    </dxf>
    <dxf>
      <font>
        <color rgb="FFC00000"/>
      </font>
      <fill>
        <patternFill>
          <bgColor theme="5" tint="0.59996337778862885"/>
        </patternFill>
      </fill>
    </dxf>
    <dxf>
      <font>
        <b/>
        <i val="0"/>
        <color rgb="FFC00000"/>
      </font>
      <fill>
        <patternFill>
          <bgColor theme="5" tint="0.59996337778862885"/>
        </patternFill>
      </fill>
    </dxf>
    <dxf>
      <font>
        <color rgb="FF00B050"/>
      </font>
      <fill>
        <patternFill>
          <bgColor theme="6" tint="0.39994506668294322"/>
        </patternFill>
      </fill>
    </dxf>
    <dxf>
      <fill>
        <patternFill>
          <bgColor theme="0" tint="-0.24994659260841701"/>
        </patternFill>
      </fill>
    </dxf>
    <dxf>
      <font>
        <color rgb="FF00B050"/>
      </font>
      <fill>
        <patternFill>
          <bgColor theme="6" tint="0.39994506668294322"/>
        </patternFill>
      </fill>
    </dxf>
    <dxf>
      <font>
        <color rgb="FFC00000"/>
      </font>
      <fill>
        <patternFill>
          <bgColor theme="5" tint="0.59996337778862885"/>
        </patternFill>
      </fill>
    </dxf>
    <dxf>
      <font>
        <color rgb="FF00B050"/>
      </font>
      <fill>
        <patternFill>
          <bgColor rgb="FF92D050"/>
        </patternFill>
      </fill>
    </dxf>
    <dxf>
      <font>
        <color theme="5"/>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00"/>
            </a:pPr>
            <a:r>
              <a:rPr lang="fr-FR" sz="900"/>
              <a:t>SA théorique possible en fonction du volume prélevé et de la fraction du filtre analysé</a:t>
            </a:r>
          </a:p>
        </c:rich>
      </c:tx>
    </c:title>
    <c:plotArea>
      <c:layout>
        <c:manualLayout>
          <c:layoutTarget val="inner"/>
          <c:xMode val="edge"/>
          <c:yMode val="edge"/>
          <c:x val="7.028244420652241E-2"/>
          <c:y val="8.2593004254854482E-2"/>
          <c:w val="0.72274073085497093"/>
          <c:h val="0.82310154158769855"/>
        </c:manualLayout>
      </c:layout>
      <c:scatterChart>
        <c:scatterStyle val="lineMarker"/>
        <c:ser>
          <c:idx val="0"/>
          <c:order val="0"/>
          <c:tx>
            <c:strRef>
              <c:f>'SA selon volume prélv'!$I$78</c:f>
              <c:strCache>
                <c:ptCount val="1"/>
                <c:pt idx="0">
                  <c:v>f 1</c:v>
                </c:pt>
              </c:strCache>
            </c:strRef>
          </c:tx>
          <c:marker>
            <c:symbol val="none"/>
          </c:marker>
          <c:xVal>
            <c:numRef>
              <c:f>'SA selon volume prélv'!$J$83:$GA$83</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prélv'!$J$78:$GA$78</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0-8B99-4D24-9A0A-11EE18276CFC}"/>
            </c:ext>
          </c:extLst>
        </c:ser>
        <c:ser>
          <c:idx val="1"/>
          <c:order val="1"/>
          <c:tx>
            <c:strRef>
              <c:f>'SA selon volume prélv'!$I$79</c:f>
              <c:strCache>
                <c:ptCount val="1"/>
                <c:pt idx="0">
                  <c:v>f 0,75</c:v>
                </c:pt>
              </c:strCache>
            </c:strRef>
          </c:tx>
          <c:marker>
            <c:symbol val="none"/>
          </c:marker>
          <c:xVal>
            <c:numRef>
              <c:f>'SA selon volume prélv'!$J$83:$GA$83</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prélv'!$J$79:$GA$79</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1-8B99-4D24-9A0A-11EE18276CFC}"/>
            </c:ext>
          </c:extLst>
        </c:ser>
        <c:ser>
          <c:idx val="2"/>
          <c:order val="2"/>
          <c:tx>
            <c:strRef>
              <c:f>'SA selon volume prélv'!$I$80</c:f>
              <c:strCache>
                <c:ptCount val="1"/>
                <c:pt idx="0">
                  <c:v>f 0,5</c:v>
                </c:pt>
              </c:strCache>
            </c:strRef>
          </c:tx>
          <c:marker>
            <c:symbol val="none"/>
          </c:marker>
          <c:xVal>
            <c:numRef>
              <c:f>'SA selon volume prélv'!$J$83:$GA$83</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prélv'!$J$80:$GA$80</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2-8B99-4D24-9A0A-11EE18276CFC}"/>
            </c:ext>
          </c:extLst>
        </c:ser>
        <c:ser>
          <c:idx val="3"/>
          <c:order val="3"/>
          <c:tx>
            <c:strRef>
              <c:f>'SA selon volume prélv'!$I$152</c:f>
              <c:strCache>
                <c:ptCount val="1"/>
                <c:pt idx="0">
                  <c:v>f 0,25 </c:v>
                </c:pt>
              </c:strCache>
            </c:strRef>
          </c:tx>
          <c:marker>
            <c:symbol val="none"/>
          </c:marker>
          <c:xVal>
            <c:numRef>
              <c:f>'SA selon volume prélv'!$J$151:$GA$151</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prélv'!$J$152:$GA$152</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3-8B99-4D24-9A0A-11EE18276CFC}"/>
            </c:ext>
          </c:extLst>
        </c:ser>
        <c:ser>
          <c:idx val="4"/>
          <c:order val="4"/>
          <c:tx>
            <c:strRef>
              <c:f>'SA selon volume prélv'!$I$176</c:f>
              <c:strCache>
                <c:ptCount val="1"/>
                <c:pt idx="0">
                  <c:v>f 0,125</c:v>
                </c:pt>
              </c:strCache>
            </c:strRef>
          </c:tx>
          <c:marker>
            <c:symbol val="none"/>
          </c:marker>
          <c:xVal>
            <c:numRef>
              <c:f>'SA selon volume prélv'!$J$175:$GA$175</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prélv'!$J$176:$GA$176</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4-8B99-4D24-9A0A-11EE18276CFC}"/>
            </c:ext>
          </c:extLst>
        </c:ser>
        <c:ser>
          <c:idx val="5"/>
          <c:order val="5"/>
          <c:tx>
            <c:v>V prélevé</c:v>
          </c:tx>
          <c:spPr>
            <a:ln>
              <a:solidFill>
                <a:srgbClr val="FF0000"/>
              </a:solidFill>
              <a:prstDash val="dash"/>
            </a:ln>
          </c:spPr>
          <c:marker>
            <c:symbol val="none"/>
          </c:marker>
          <c:xVal>
            <c:numRef>
              <c:f>'SA selon volume prélv'!$J$88:$K$88</c:f>
              <c:numCache>
                <c:formatCode>General</c:formatCode>
                <c:ptCount val="2"/>
                <c:pt idx="0">
                  <c:v>0</c:v>
                </c:pt>
                <c:pt idx="1">
                  <c:v>0</c:v>
                </c:pt>
              </c:numCache>
            </c:numRef>
          </c:xVal>
          <c:yVal>
            <c:numRef>
              <c:f>'SA selon volume prélv'!$J$89:$K$89</c:f>
              <c:numCache>
                <c:formatCode>0.0</c:formatCode>
                <c:ptCount val="2"/>
                <c:pt idx="0">
                  <c:v>0</c:v>
                </c:pt>
                <c:pt idx="1">
                  <c:v>0</c:v>
                </c:pt>
              </c:numCache>
            </c:numRef>
          </c:yVal>
          <c:extLst xmlns:c16r2="http://schemas.microsoft.com/office/drawing/2015/06/chart">
            <c:ext xmlns:c16="http://schemas.microsoft.com/office/drawing/2014/chart" uri="{C3380CC4-5D6E-409C-BE32-E72D297353CC}">
              <c16:uniqueId val="{00000005-8B99-4D24-9A0A-11EE18276CFC}"/>
            </c:ext>
          </c:extLst>
        </c:ser>
        <c:ser>
          <c:idx val="6"/>
          <c:order val="6"/>
          <c:tx>
            <c:v>666 litres</c:v>
          </c:tx>
          <c:spPr>
            <a:ln w="19050">
              <a:solidFill>
                <a:schemeClr val="tx1"/>
              </a:solidFill>
            </a:ln>
          </c:spPr>
          <c:marker>
            <c:symbol val="none"/>
          </c:marker>
          <c:xVal>
            <c:numRef>
              <c:f>'SA selon volume prélv'!$J$92:$K$92</c:f>
              <c:numCache>
                <c:formatCode>0.0</c:formatCode>
                <c:ptCount val="2"/>
                <c:pt idx="0">
                  <c:v>666</c:v>
                </c:pt>
                <c:pt idx="1">
                  <c:v>660</c:v>
                </c:pt>
              </c:numCache>
            </c:numRef>
          </c:xVal>
          <c:yVal>
            <c:numRef>
              <c:f>'SA selon volume prélv'!$J$89:$K$89</c:f>
              <c:numCache>
                <c:formatCode>0.0</c:formatCode>
                <c:ptCount val="2"/>
                <c:pt idx="0">
                  <c:v>0</c:v>
                </c:pt>
                <c:pt idx="1">
                  <c:v>0</c:v>
                </c:pt>
              </c:numCache>
            </c:numRef>
          </c:yVal>
          <c:extLst xmlns:c16r2="http://schemas.microsoft.com/office/drawing/2015/06/chart">
            <c:ext xmlns:c16="http://schemas.microsoft.com/office/drawing/2014/chart" uri="{C3380CC4-5D6E-409C-BE32-E72D297353CC}">
              <c16:uniqueId val="{00000006-8B99-4D24-9A0A-11EE18276CFC}"/>
            </c:ext>
          </c:extLst>
        </c:ser>
        <c:ser>
          <c:idx val="7"/>
          <c:order val="7"/>
          <c:tx>
            <c:v>222 litres</c:v>
          </c:tx>
          <c:spPr>
            <a:ln w="19050">
              <a:solidFill>
                <a:schemeClr val="tx1"/>
              </a:solidFill>
            </a:ln>
          </c:spPr>
          <c:marker>
            <c:symbol val="none"/>
          </c:marker>
          <c:xVal>
            <c:numRef>
              <c:f>'SA selon volume prélv'!$J$91:$K$91</c:f>
              <c:numCache>
                <c:formatCode>General</c:formatCode>
                <c:ptCount val="2"/>
                <c:pt idx="0">
                  <c:v>222</c:v>
                </c:pt>
                <c:pt idx="1">
                  <c:v>222</c:v>
                </c:pt>
              </c:numCache>
            </c:numRef>
          </c:xVal>
          <c:yVal>
            <c:numRef>
              <c:f>'SA selon volume prélv'!$J$89:$K$89</c:f>
              <c:numCache>
                <c:formatCode>0.0</c:formatCode>
                <c:ptCount val="2"/>
                <c:pt idx="0">
                  <c:v>0</c:v>
                </c:pt>
                <c:pt idx="1">
                  <c:v>0</c:v>
                </c:pt>
              </c:numCache>
            </c:numRef>
          </c:yVal>
          <c:extLst xmlns:c16r2="http://schemas.microsoft.com/office/drawing/2015/06/chart">
            <c:ext xmlns:c16="http://schemas.microsoft.com/office/drawing/2014/chart" uri="{C3380CC4-5D6E-409C-BE32-E72D297353CC}">
              <c16:uniqueId val="{00000007-8B99-4D24-9A0A-11EE18276CFC}"/>
            </c:ext>
          </c:extLst>
        </c:ser>
        <c:dLbls/>
        <c:axId val="186046720"/>
        <c:axId val="186052992"/>
      </c:scatterChart>
      <c:valAx>
        <c:axId val="186046720"/>
        <c:scaling>
          <c:orientation val="minMax"/>
        </c:scaling>
        <c:axPos val="b"/>
        <c:majorGridlines/>
        <c:title>
          <c:tx>
            <c:rich>
              <a:bodyPr/>
              <a:lstStyle/>
              <a:p>
                <a:pPr>
                  <a:defRPr sz="800"/>
                </a:pPr>
                <a:r>
                  <a:rPr lang="fr-FR" sz="800"/>
                  <a:t>volume prélevé </a:t>
                </a:r>
                <a:r>
                  <a:rPr lang="fr-FR" sz="800" baseline="0"/>
                  <a:t> en litre</a:t>
                </a:r>
                <a:endParaRPr lang="fr-FR" sz="800"/>
              </a:p>
            </c:rich>
          </c:tx>
        </c:title>
        <c:numFmt formatCode="General" sourceLinked="1"/>
        <c:majorTickMark val="none"/>
        <c:tickLblPos val="nextTo"/>
        <c:crossAx val="186052992"/>
        <c:crosses val="autoZero"/>
        <c:crossBetween val="midCat"/>
      </c:valAx>
      <c:valAx>
        <c:axId val="186052992"/>
        <c:scaling>
          <c:orientation val="minMax"/>
        </c:scaling>
        <c:axPos val="l"/>
        <c:majorGridlines>
          <c:spPr>
            <a:ln w="25400"/>
          </c:spPr>
        </c:majorGridlines>
        <c:minorGridlines/>
        <c:title>
          <c:tx>
            <c:rich>
              <a:bodyPr/>
              <a:lstStyle/>
              <a:p>
                <a:pPr>
                  <a:defRPr/>
                </a:pPr>
                <a:r>
                  <a:rPr lang="fr-FR"/>
                  <a:t>SA</a:t>
                </a:r>
              </a:p>
            </c:rich>
          </c:tx>
          <c:layout>
            <c:manualLayout>
              <c:xMode val="edge"/>
              <c:yMode val="edge"/>
              <c:x val="0"/>
              <c:y val="0.44156308004923694"/>
            </c:manualLayout>
          </c:layout>
        </c:title>
        <c:numFmt formatCode="0.0" sourceLinked="1"/>
        <c:majorTickMark val="none"/>
        <c:tickLblPos val="nextTo"/>
        <c:crossAx val="186046720"/>
        <c:crosses val="autoZero"/>
        <c:crossBetween val="midCat"/>
      </c:valAx>
    </c:plotArea>
    <c:legend>
      <c:legendPos val="r"/>
      <c:layout>
        <c:manualLayout>
          <c:xMode val="edge"/>
          <c:yMode val="edge"/>
          <c:x val="0.80731922633964548"/>
          <c:y val="0.37424486951538011"/>
          <c:w val="0.17830507037773263"/>
          <c:h val="0.36153181561741132"/>
        </c:manualLayout>
      </c:layout>
      <c:txPr>
        <a:bodyPr/>
        <a:lstStyle/>
        <a:p>
          <a:pPr>
            <a:defRPr sz="800"/>
          </a:pPr>
          <a:endParaRPr lang="fr-FR"/>
        </a:p>
      </c:txPr>
    </c:legend>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fr-FR"/>
  <c:chart>
    <c:plotArea>
      <c:layout/>
      <c:scatterChart>
        <c:scatterStyle val="lineMarker"/>
        <c:ser>
          <c:idx val="0"/>
          <c:order val="0"/>
          <c:tx>
            <c:strRef>
              <c:f>temps!$I$11</c:f>
              <c:strCache>
                <c:ptCount val="1"/>
                <c:pt idx="0">
                  <c:v>f 1</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temps!$J$11:$BH$11</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extLst xmlns:c16r2="http://schemas.microsoft.com/office/drawing/2015/06/chart">
            <c:ext xmlns:c16="http://schemas.microsoft.com/office/drawing/2014/chart" uri="{C3380CC4-5D6E-409C-BE32-E72D297353CC}">
              <c16:uniqueId val="{00000000-F64D-4CC1-8C40-3E619D676E2F}"/>
            </c:ext>
          </c:extLst>
        </c:ser>
        <c:ser>
          <c:idx val="1"/>
          <c:order val="1"/>
          <c:tx>
            <c:strRef>
              <c:f>temps!$I$12</c:f>
              <c:strCache>
                <c:ptCount val="1"/>
                <c:pt idx="0">
                  <c:v>f 0,75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temps!$J$12:$BH$12</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extLst xmlns:c16r2="http://schemas.microsoft.com/office/drawing/2015/06/chart">
            <c:ext xmlns:c16="http://schemas.microsoft.com/office/drawing/2014/chart" uri="{C3380CC4-5D6E-409C-BE32-E72D297353CC}">
              <c16:uniqueId val="{00000001-F64D-4CC1-8C40-3E619D676E2F}"/>
            </c:ext>
          </c:extLst>
        </c:ser>
        <c:ser>
          <c:idx val="2"/>
          <c:order val="2"/>
          <c:tx>
            <c:strRef>
              <c:f>temps!$I$13</c:f>
              <c:strCache>
                <c:ptCount val="1"/>
                <c:pt idx="0">
                  <c:v>f 0,5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temps!$J$13:$BH$13</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extLst xmlns:c16r2="http://schemas.microsoft.com/office/drawing/2015/06/chart">
            <c:ext xmlns:c16="http://schemas.microsoft.com/office/drawing/2014/chart" uri="{C3380CC4-5D6E-409C-BE32-E72D297353CC}">
              <c16:uniqueId val="{00000002-F64D-4CC1-8C40-3E619D676E2F}"/>
            </c:ext>
          </c:extLst>
        </c:ser>
        <c:ser>
          <c:idx val="3"/>
          <c:order val="3"/>
          <c:tx>
            <c:strRef>
              <c:f>temps!$I$14</c:f>
              <c:strCache>
                <c:ptCount val="1"/>
                <c:pt idx="0">
                  <c:v>f 0,25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temps!$J$14:$BH$14</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extLst xmlns:c16r2="http://schemas.microsoft.com/office/drawing/2015/06/chart">
            <c:ext xmlns:c16="http://schemas.microsoft.com/office/drawing/2014/chart" uri="{C3380CC4-5D6E-409C-BE32-E72D297353CC}">
              <c16:uniqueId val="{00000003-F64D-4CC1-8C40-3E619D676E2F}"/>
            </c:ext>
          </c:extLst>
        </c:ser>
        <c:ser>
          <c:idx val="4"/>
          <c:order val="4"/>
          <c:tx>
            <c:strRef>
              <c:f>temps!$I$15</c:f>
              <c:strCache>
                <c:ptCount val="1"/>
                <c:pt idx="0">
                  <c:v>f 0,125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temps!$J$15:$BH$15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extLst xmlns:c16r2="http://schemas.microsoft.com/office/drawing/2015/06/chart">
            <c:ext xmlns:c16="http://schemas.microsoft.com/office/drawing/2014/chart" uri="{C3380CC4-5D6E-409C-BE32-E72D297353CC}">
              <c16:uniqueId val="{00000004-F64D-4CC1-8C40-3E619D676E2F}"/>
            </c:ext>
          </c:extLst>
        </c:ser>
        <c:ser>
          <c:idx val="5"/>
          <c:order val="5"/>
          <c:tx>
            <c:strRef>
              <c:f>temps!$I$16</c:f>
              <c:strCache>
                <c:ptCount val="1"/>
                <c:pt idx="0">
                  <c:v>250 f 1</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temps!$J$16:$BH$16</c:f>
              <c:numCache>
                <c:formatCode>0</c:formatCode>
                <c:ptCount val="51"/>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numCache>
            </c:numRef>
          </c:yVal>
          <c:extLst xmlns:c16r2="http://schemas.microsoft.com/office/drawing/2015/06/chart">
            <c:ext xmlns:c16="http://schemas.microsoft.com/office/drawing/2014/chart" uri="{C3380CC4-5D6E-409C-BE32-E72D297353CC}">
              <c16:uniqueId val="{00000005-F64D-4CC1-8C40-3E619D676E2F}"/>
            </c:ext>
          </c:extLst>
        </c:ser>
        <c:ser>
          <c:idx val="6"/>
          <c:order val="6"/>
          <c:tx>
            <c:strRef>
              <c:f>temps!$I$17</c:f>
              <c:strCache>
                <c:ptCount val="1"/>
                <c:pt idx="0">
                  <c:v>250 f 7,5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temps!$J$17:$BH$17</c:f>
              <c:numCache>
                <c:formatCode>0</c:formatCode>
                <c:ptCount val="51"/>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numCache>
            </c:numRef>
          </c:yVal>
          <c:extLst xmlns:c16r2="http://schemas.microsoft.com/office/drawing/2015/06/chart">
            <c:ext xmlns:c16="http://schemas.microsoft.com/office/drawing/2014/chart" uri="{C3380CC4-5D6E-409C-BE32-E72D297353CC}">
              <c16:uniqueId val="{00000006-F64D-4CC1-8C40-3E619D676E2F}"/>
            </c:ext>
          </c:extLst>
        </c:ser>
        <c:ser>
          <c:idx val="7"/>
          <c:order val="7"/>
          <c:tx>
            <c:strRef>
              <c:f>temps!$I$18</c:f>
              <c:strCache>
                <c:ptCount val="1"/>
                <c:pt idx="0">
                  <c:v>250 f0,5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temps!$J$18:$BH$18</c:f>
              <c:numCache>
                <c:formatCode>0</c:formatCode>
                <c:ptCount val="51"/>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numCache>
            </c:numRef>
          </c:yVal>
          <c:extLst xmlns:c16r2="http://schemas.microsoft.com/office/drawing/2015/06/chart">
            <c:ext xmlns:c16="http://schemas.microsoft.com/office/drawing/2014/chart" uri="{C3380CC4-5D6E-409C-BE32-E72D297353CC}">
              <c16:uniqueId val="{00000007-F64D-4CC1-8C40-3E619D676E2F}"/>
            </c:ext>
          </c:extLst>
        </c:ser>
        <c:ser>
          <c:idx val="8"/>
          <c:order val="8"/>
          <c:tx>
            <c:strRef>
              <c:f>temps!$I$19</c:f>
              <c:strCache>
                <c:ptCount val="1"/>
                <c:pt idx="0">
                  <c:v>250 f 0,25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temps!$J$19:$BH$19</c:f>
              <c:numCache>
                <c:formatCode>0</c:formatCode>
                <c:ptCount val="51"/>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numCache>
            </c:numRef>
          </c:yVal>
          <c:extLst xmlns:c16r2="http://schemas.microsoft.com/office/drawing/2015/06/chart">
            <c:ext xmlns:c16="http://schemas.microsoft.com/office/drawing/2014/chart" uri="{C3380CC4-5D6E-409C-BE32-E72D297353CC}">
              <c16:uniqueId val="{00000008-F64D-4CC1-8C40-3E619D676E2F}"/>
            </c:ext>
          </c:extLst>
        </c:ser>
        <c:ser>
          <c:idx val="9"/>
          <c:order val="9"/>
          <c:tx>
            <c:strRef>
              <c:f>temps!$I$20</c:f>
              <c:strCache>
                <c:ptCount val="1"/>
                <c:pt idx="0">
                  <c:v>250 f 0,125</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temps!$J$20:$BH$20</c:f>
              <c:numCache>
                <c:formatCode>0</c:formatCode>
                <c:ptCount val="51"/>
                <c:pt idx="0">
                  <c:v>321.83908045977012</c:v>
                </c:pt>
                <c:pt idx="1">
                  <c:v>321.39577594123051</c:v>
                </c:pt>
                <c:pt idx="2">
                  <c:v>320.95369096744611</c:v>
                </c:pt>
                <c:pt idx="3">
                  <c:v>320.5128205128205</c:v>
                </c:pt>
                <c:pt idx="4">
                  <c:v>320.07315957933241</c:v>
                </c:pt>
                <c:pt idx="5">
                  <c:v>319.63470319634706</c:v>
                </c:pt>
                <c:pt idx="6">
                  <c:v>319.19744642042866</c:v>
                </c:pt>
                <c:pt idx="7">
                  <c:v>318.76138433515484</c:v>
                </c:pt>
                <c:pt idx="8">
                  <c:v>318.32651205093225</c:v>
                </c:pt>
                <c:pt idx="9">
                  <c:v>317.89282470481379</c:v>
                </c:pt>
                <c:pt idx="10">
                  <c:v>317.46031746031747</c:v>
                </c:pt>
                <c:pt idx="11">
                  <c:v>317.02898550724638</c:v>
                </c:pt>
                <c:pt idx="12">
                  <c:v>316.59882406151064</c:v>
                </c:pt>
                <c:pt idx="13">
                  <c:v>316.16982836495032</c:v>
                </c:pt>
                <c:pt idx="14">
                  <c:v>315.74199368516014</c:v>
                </c:pt>
                <c:pt idx="15">
                  <c:v>315.31531531531533</c:v>
                </c:pt>
                <c:pt idx="16">
                  <c:v>314.88978857399911</c:v>
                </c:pt>
                <c:pt idx="17">
                  <c:v>314.46540880503147</c:v>
                </c:pt>
                <c:pt idx="18">
                  <c:v>314.04217137729921</c:v>
                </c:pt>
                <c:pt idx="19">
                  <c:v>313.6200716845878</c:v>
                </c:pt>
                <c:pt idx="20">
                  <c:v>313.19910514541385</c:v>
                </c:pt>
                <c:pt idx="21">
                  <c:v>312.77926720285967</c:v>
                </c:pt>
                <c:pt idx="22">
                  <c:v>312.36055332440873</c:v>
                </c:pt>
                <c:pt idx="23">
                  <c:v>311.94295900178253</c:v>
                </c:pt>
                <c:pt idx="24">
                  <c:v>311.52647975077883</c:v>
                </c:pt>
                <c:pt idx="25">
                  <c:v>311.11111111111114</c:v>
                </c:pt>
                <c:pt idx="26">
                  <c:v>310.69684864624946</c:v>
                </c:pt>
                <c:pt idx="27">
                  <c:v>310.28368794326241</c:v>
                </c:pt>
                <c:pt idx="28">
                  <c:v>309.87162461266047</c:v>
                </c:pt>
                <c:pt idx="29">
                  <c:v>309.46065428824051</c:v>
                </c:pt>
                <c:pt idx="30">
                  <c:v>309.05077262693158</c:v>
                </c:pt>
                <c:pt idx="31">
                  <c:v>308.64197530864197</c:v>
                </c:pt>
                <c:pt idx="32">
                  <c:v>308.23425803610741</c:v>
                </c:pt>
                <c:pt idx="33">
                  <c:v>307.82761653474057</c:v>
                </c:pt>
                <c:pt idx="34">
                  <c:v>307.42204655248133</c:v>
                </c:pt>
                <c:pt idx="35">
                  <c:v>307.01754385964915</c:v>
                </c:pt>
                <c:pt idx="36">
                  <c:v>306.61410424879546</c:v>
                </c:pt>
                <c:pt idx="37">
                  <c:v>306.21172353455819</c:v>
                </c:pt>
                <c:pt idx="38">
                  <c:v>305.81039755351679</c:v>
                </c:pt>
                <c:pt idx="39">
                  <c:v>305.41012216404886</c:v>
                </c:pt>
                <c:pt idx="40">
                  <c:v>305.01089324618738</c:v>
                </c:pt>
                <c:pt idx="41">
                  <c:v>304.61270670147957</c:v>
                </c:pt>
                <c:pt idx="42">
                  <c:v>304.21555845284655</c:v>
                </c:pt>
                <c:pt idx="43">
                  <c:v>303.81944444444446</c:v>
                </c:pt>
                <c:pt idx="44">
                  <c:v>303.42436064152577</c:v>
                </c:pt>
                <c:pt idx="45">
                  <c:v>303.03030303030306</c:v>
                </c:pt>
                <c:pt idx="46">
                  <c:v>302.63726761781237</c:v>
                </c:pt>
                <c:pt idx="47">
                  <c:v>302.24525043177891</c:v>
                </c:pt>
                <c:pt idx="48">
                  <c:v>301.85424752048294</c:v>
                </c:pt>
                <c:pt idx="49">
                  <c:v>301.46425495262707</c:v>
                </c:pt>
                <c:pt idx="50">
                  <c:v>301.07526881720429</c:v>
                </c:pt>
              </c:numCache>
            </c:numRef>
          </c:yVal>
          <c:extLst xmlns:c16r2="http://schemas.microsoft.com/office/drawing/2015/06/chart">
            <c:ext xmlns:c16="http://schemas.microsoft.com/office/drawing/2014/chart" uri="{C3380CC4-5D6E-409C-BE32-E72D297353CC}">
              <c16:uniqueId val="{00000009-F64D-4CC1-8C40-3E619D676E2F}"/>
            </c:ext>
          </c:extLst>
        </c:ser>
        <c:ser>
          <c:idx val="10"/>
          <c:order val="10"/>
          <c:tx>
            <c:strRef>
              <c:f>temps!$I$21</c:f>
              <c:strCache>
                <c:ptCount val="1"/>
                <c:pt idx="0">
                  <c:v>120 mn</c:v>
                </c:pt>
              </c:strCache>
            </c:strRef>
          </c:tx>
          <c:marker>
            <c:symbol val="none"/>
          </c:marker>
          <c:xVal>
            <c:numRef>
              <c:f>temps!$J$10:$BH$10</c:f>
              <c:numCache>
                <c:formatCode>General</c:formatCode>
                <c:ptCount val="51"/>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numCache>
            </c:numRef>
          </c:xVal>
          <c:yVal>
            <c:numRef>
              <c:f>temps!$J$21:$BH$21</c:f>
              <c:numCache>
                <c:formatCode>General</c:formatCode>
                <c:ptCount val="51"/>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numCache>
            </c:numRef>
          </c:yVal>
          <c:extLst xmlns:c16r2="http://schemas.microsoft.com/office/drawing/2015/06/chart">
            <c:ext xmlns:c16="http://schemas.microsoft.com/office/drawing/2014/chart" uri="{C3380CC4-5D6E-409C-BE32-E72D297353CC}">
              <c16:uniqueId val="{0000000A-F64D-4CC1-8C40-3E619D676E2F}"/>
            </c:ext>
          </c:extLst>
        </c:ser>
        <c:dLbls/>
        <c:axId val="192099456"/>
        <c:axId val="192100992"/>
      </c:scatterChart>
      <c:valAx>
        <c:axId val="192099456"/>
        <c:scaling>
          <c:orientation val="minMax"/>
        </c:scaling>
        <c:axPos val="b"/>
        <c:numFmt formatCode="General" sourceLinked="1"/>
        <c:tickLblPos val="nextTo"/>
        <c:crossAx val="192100992"/>
        <c:crosses val="autoZero"/>
        <c:crossBetween val="midCat"/>
      </c:valAx>
      <c:valAx>
        <c:axId val="192100992"/>
        <c:scaling>
          <c:orientation val="minMax"/>
        </c:scaling>
        <c:axPos val="l"/>
        <c:majorGridlines/>
        <c:numFmt formatCode="0" sourceLinked="1"/>
        <c:tickLblPos val="nextTo"/>
        <c:crossAx val="192099456"/>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 b="1" i="0" u="none" strike="noStrike" kern="1200" baseline="0">
                <a:solidFill>
                  <a:sysClr val="windowText" lastClr="000000"/>
                </a:solidFill>
                <a:latin typeface="+mn-lt"/>
                <a:ea typeface="+mn-ea"/>
                <a:cs typeface="+mn-cs"/>
              </a:defRPr>
            </a:pPr>
            <a:r>
              <a:rPr lang="fr-FR" sz="900"/>
              <a:t>Nombre d'ouvertures</a:t>
            </a:r>
            <a:r>
              <a:rPr lang="fr-FR" sz="900" baseline="0"/>
              <a:t> en fonction du volume prélevé </a:t>
            </a:r>
            <a:r>
              <a:rPr lang="fr-FR" sz="900" b="1" i="0" baseline="0">
                <a:effectLst/>
              </a:rPr>
              <a:t>et de la fraction du filtre analysé</a:t>
            </a:r>
            <a:endParaRPr lang="fr-FR" sz="900">
              <a:effectLst/>
            </a:endParaRPr>
          </a:p>
          <a:p>
            <a:pPr marL="0" marR="0" indent="0" algn="ctr" defTabSz="914400" rtl="0" eaLnBrk="1" fontAlgn="auto" latinLnBrk="0" hangingPunct="1">
              <a:lnSpc>
                <a:spcPct val="100000"/>
              </a:lnSpc>
              <a:spcBef>
                <a:spcPts val="0"/>
              </a:spcBef>
              <a:spcAft>
                <a:spcPts val="0"/>
              </a:spcAft>
              <a:buClrTx/>
              <a:buSzTx/>
              <a:buFontTx/>
              <a:buNone/>
              <a:tabLst/>
              <a:defRPr sz="100" b="1" i="0" u="none" strike="noStrike" kern="1200" baseline="0">
                <a:solidFill>
                  <a:sysClr val="windowText" lastClr="000000"/>
                </a:solidFill>
                <a:latin typeface="+mn-lt"/>
                <a:ea typeface="+mn-ea"/>
                <a:cs typeface="+mn-cs"/>
              </a:defRPr>
            </a:pPr>
            <a:endParaRPr lang="fr-FR" sz="100"/>
          </a:p>
        </c:rich>
      </c:tx>
      <c:layout>
        <c:manualLayout>
          <c:xMode val="edge"/>
          <c:yMode val="edge"/>
          <c:x val="0.12539548942293396"/>
          <c:y val="6.2015503875969E-3"/>
        </c:manualLayout>
      </c:layout>
    </c:title>
    <c:plotArea>
      <c:layout/>
      <c:scatterChart>
        <c:scatterStyle val="smoothMarker"/>
        <c:ser>
          <c:idx val="0"/>
          <c:order val="0"/>
          <c:tx>
            <c:strRef>
              <c:f>'nombre d''ouverture fraction fil'!$I$37</c:f>
              <c:strCache>
                <c:ptCount val="1"/>
                <c:pt idx="0">
                  <c:v>n f1</c:v>
                </c:pt>
              </c:strCache>
            </c:strRef>
          </c:tx>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fil'!$J$37:$GA$37</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0-37AD-45AB-BD34-C881275753CD}"/>
            </c:ext>
          </c:extLst>
        </c:ser>
        <c:ser>
          <c:idx val="1"/>
          <c:order val="1"/>
          <c:tx>
            <c:strRef>
              <c:f>'nombre d''ouverture fraction fil'!$I$55</c:f>
              <c:strCache>
                <c:ptCount val="1"/>
                <c:pt idx="0">
                  <c:v>n f 0,75</c:v>
                </c:pt>
              </c:strCache>
            </c:strRef>
          </c:tx>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fil'!$J$55:$GA$55</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1-37AD-45AB-BD34-C881275753CD}"/>
            </c:ext>
          </c:extLst>
        </c:ser>
        <c:ser>
          <c:idx val="2"/>
          <c:order val="2"/>
          <c:tx>
            <c:strRef>
              <c:f>'nombre d''ouverture fraction fil'!$I$69</c:f>
              <c:strCache>
                <c:ptCount val="1"/>
                <c:pt idx="0">
                  <c:v>n f 0,5</c:v>
                </c:pt>
              </c:strCache>
            </c:strRef>
          </c:tx>
          <c:marker>
            <c:symbol val="none"/>
          </c:marker>
          <c:xVal>
            <c:numRef>
              <c:f>'nombre d''ouverture fraction fil'!$J$68:$GA$68</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fil'!$J$69:$GA$69</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2-37AD-45AB-BD34-C881275753CD}"/>
            </c:ext>
          </c:extLst>
        </c:ser>
        <c:ser>
          <c:idx val="3"/>
          <c:order val="3"/>
          <c:tx>
            <c:strRef>
              <c:f>'nombre d''ouverture fraction fil'!$I$83</c:f>
              <c:strCache>
                <c:ptCount val="1"/>
                <c:pt idx="0">
                  <c:v>n f 0,25</c:v>
                </c:pt>
              </c:strCache>
            </c:strRef>
          </c:tx>
          <c:marker>
            <c:symbol val="none"/>
          </c:marker>
          <c:xVal>
            <c:numRef>
              <c:f>'nombre d''ouverture fraction fil'!$J$82:$GA$82</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fil'!$J$83:$GA$83</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3-37AD-45AB-BD34-C881275753CD}"/>
            </c:ext>
          </c:extLst>
        </c:ser>
        <c:ser>
          <c:idx val="4"/>
          <c:order val="4"/>
          <c:tx>
            <c:strRef>
              <c:f>'nombre d''ouverture fraction fil'!$I$97</c:f>
              <c:strCache>
                <c:ptCount val="1"/>
                <c:pt idx="0">
                  <c:v>n f 0,125</c:v>
                </c:pt>
              </c:strCache>
            </c:strRef>
          </c:tx>
          <c:marker>
            <c:symbol val="none"/>
          </c:marker>
          <c:xVal>
            <c:numRef>
              <c:f>'nombre d''ouverture fraction fil'!$J$96:$GA$96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fil'!$J$97:$GA$97</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4-37AD-45AB-BD34-C881275753CD}"/>
            </c:ext>
          </c:extLst>
        </c:ser>
        <c:ser>
          <c:idx val="5"/>
          <c:order val="5"/>
          <c:tx>
            <c:v>V prélevé</c:v>
          </c:tx>
          <c:spPr>
            <a:ln>
              <a:solidFill>
                <a:srgbClr val="FF0000"/>
              </a:solidFill>
              <a:prstDash val="dash"/>
            </a:ln>
          </c:spPr>
          <c:marker>
            <c:symbol val="none"/>
          </c:marker>
          <c:xVal>
            <c:numRef>
              <c:f>'nombre d''ouverture fraction fil'!$J$40:$K$40</c:f>
              <c:numCache>
                <c:formatCode>General</c:formatCode>
                <c:ptCount val="2"/>
                <c:pt idx="0">
                  <c:v>0</c:v>
                </c:pt>
                <c:pt idx="1">
                  <c:v>0</c:v>
                </c:pt>
              </c:numCache>
            </c:numRef>
          </c:xVal>
          <c:yVal>
            <c:numRef>
              <c:f>'nombre d''ouverture fraction fil'!$J$41:$K$41</c:f>
              <c:numCache>
                <c:formatCode>0</c:formatCode>
                <c:ptCount val="2"/>
                <c:pt idx="0" formatCode="General">
                  <c:v>0</c:v>
                </c:pt>
                <c:pt idx="1">
                  <c:v>0</c:v>
                </c:pt>
              </c:numCache>
            </c:numRef>
          </c:yVal>
          <c:smooth val="1"/>
          <c:extLst xmlns:c16r2="http://schemas.microsoft.com/office/drawing/2015/06/chart">
            <c:ext xmlns:c16="http://schemas.microsoft.com/office/drawing/2014/chart" uri="{C3380CC4-5D6E-409C-BE32-E72D297353CC}">
              <c16:uniqueId val="{00000005-37AD-45AB-BD34-C881275753CD}"/>
            </c:ext>
          </c:extLst>
        </c:ser>
        <c:ser>
          <c:idx val="6"/>
          <c:order val="6"/>
          <c:tx>
            <c:v>222 litres</c:v>
          </c:tx>
          <c:spPr>
            <a:ln w="15875">
              <a:solidFill>
                <a:schemeClr val="tx1"/>
              </a:solidFill>
            </a:ln>
          </c:spPr>
          <c:marker>
            <c:symbol val="none"/>
          </c:marker>
          <c:xVal>
            <c:numRef>
              <c:f>'nombre d''ouverture fraction fil'!$J$43:$K$43</c:f>
              <c:numCache>
                <c:formatCode>General</c:formatCode>
                <c:ptCount val="2"/>
                <c:pt idx="0">
                  <c:v>222</c:v>
                </c:pt>
                <c:pt idx="1">
                  <c:v>222</c:v>
                </c:pt>
              </c:numCache>
            </c:numRef>
          </c:xVal>
          <c:yVal>
            <c:numRef>
              <c:f>'nombre d''ouverture fraction fil'!$J$42:$K$42</c:f>
              <c:numCache>
                <c:formatCode>0</c:formatCode>
                <c:ptCount val="2"/>
                <c:pt idx="0" formatCode="General">
                  <c:v>0</c:v>
                </c:pt>
                <c:pt idx="1">
                  <c:v>0</c:v>
                </c:pt>
              </c:numCache>
            </c:numRef>
          </c:yVal>
          <c:smooth val="1"/>
          <c:extLst xmlns:c16r2="http://schemas.microsoft.com/office/drawing/2015/06/chart">
            <c:ext xmlns:c16="http://schemas.microsoft.com/office/drawing/2014/chart" uri="{C3380CC4-5D6E-409C-BE32-E72D297353CC}">
              <c16:uniqueId val="{00000006-37AD-45AB-BD34-C881275753CD}"/>
            </c:ext>
          </c:extLst>
        </c:ser>
        <c:ser>
          <c:idx val="7"/>
          <c:order val="7"/>
          <c:tx>
            <c:v>666 litres</c:v>
          </c:tx>
          <c:spPr>
            <a:ln w="15875">
              <a:solidFill>
                <a:schemeClr val="tx1"/>
              </a:solidFill>
            </a:ln>
          </c:spPr>
          <c:marker>
            <c:symbol val="none"/>
          </c:marker>
          <c:xVal>
            <c:numRef>
              <c:f>'nombre d''ouverture fraction fil'!$J$44:$K$44</c:f>
              <c:numCache>
                <c:formatCode>General</c:formatCode>
                <c:ptCount val="2"/>
                <c:pt idx="0">
                  <c:v>666</c:v>
                </c:pt>
                <c:pt idx="1">
                  <c:v>666</c:v>
                </c:pt>
              </c:numCache>
            </c:numRef>
          </c:xVal>
          <c:yVal>
            <c:numRef>
              <c:f>'nombre d''ouverture fraction fil'!$J$42:$K$42</c:f>
              <c:numCache>
                <c:formatCode>0</c:formatCode>
                <c:ptCount val="2"/>
                <c:pt idx="0" formatCode="General">
                  <c:v>0</c:v>
                </c:pt>
                <c:pt idx="1">
                  <c:v>0</c:v>
                </c:pt>
              </c:numCache>
            </c:numRef>
          </c:yVal>
          <c:smooth val="1"/>
          <c:extLst xmlns:c16r2="http://schemas.microsoft.com/office/drawing/2015/06/chart">
            <c:ext xmlns:c16="http://schemas.microsoft.com/office/drawing/2014/chart" uri="{C3380CC4-5D6E-409C-BE32-E72D297353CC}">
              <c16:uniqueId val="{00000007-37AD-45AB-BD34-C881275753CD}"/>
            </c:ext>
          </c:extLst>
        </c:ser>
        <c:dLbls/>
        <c:axId val="190270464"/>
        <c:axId val="190284928"/>
      </c:scatterChart>
      <c:valAx>
        <c:axId val="190270464"/>
        <c:scaling>
          <c:orientation val="minMax"/>
        </c:scaling>
        <c:axPos val="b"/>
        <c:majorGridlines/>
        <c:title>
          <c:tx>
            <c:rich>
              <a:bodyPr/>
              <a:lstStyle/>
              <a:p>
                <a:pPr>
                  <a:defRPr sz="800"/>
                </a:pPr>
                <a:r>
                  <a:rPr lang="fr-FR" sz="800"/>
                  <a:t>volume prélevé</a:t>
                </a:r>
                <a:r>
                  <a:rPr lang="fr-FR" sz="800" baseline="0"/>
                  <a:t> en litre</a:t>
                </a:r>
                <a:endParaRPr lang="fr-FR" sz="800"/>
              </a:p>
            </c:rich>
          </c:tx>
        </c:title>
        <c:numFmt formatCode="General" sourceLinked="1"/>
        <c:majorTickMark val="none"/>
        <c:tickLblPos val="nextTo"/>
        <c:crossAx val="190284928"/>
        <c:crosses val="autoZero"/>
        <c:crossBetween val="midCat"/>
      </c:valAx>
      <c:valAx>
        <c:axId val="190284928"/>
        <c:scaling>
          <c:orientation val="minMax"/>
        </c:scaling>
        <c:axPos val="l"/>
        <c:majorGridlines>
          <c:spPr>
            <a:ln w="22225"/>
          </c:spPr>
        </c:majorGridlines>
        <c:minorGridlines/>
        <c:title>
          <c:tx>
            <c:rich>
              <a:bodyPr/>
              <a:lstStyle/>
              <a:p>
                <a:pPr>
                  <a:defRPr sz="800"/>
                </a:pPr>
                <a:r>
                  <a:rPr lang="fr-FR" sz="800"/>
                  <a:t>Nombre d'ouvertures</a:t>
                </a:r>
              </a:p>
            </c:rich>
          </c:tx>
        </c:title>
        <c:numFmt formatCode="0" sourceLinked="1"/>
        <c:majorTickMark val="none"/>
        <c:tickLblPos val="nextTo"/>
        <c:spPr>
          <a:ln w="22225"/>
        </c:spPr>
        <c:crossAx val="190270464"/>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6.7922970780501359E-3"/>
          <c:y val="1.3334771336087493E-2"/>
          <c:w val="0.70600119992810273"/>
          <c:h val="0.95079644514266048"/>
        </c:manualLayout>
      </c:layout>
      <c:scatterChart>
        <c:scatterStyle val="smoothMarker"/>
        <c:ser>
          <c:idx val="2"/>
          <c:order val="0"/>
          <c:tx>
            <c:strRef>
              <c:f>'nombre d''ouverture fraction fil'!$C$105</c:f>
              <c:strCache>
                <c:ptCount val="1"/>
                <c:pt idx="0">
                  <c:v>n  min SA 3</c:v>
                </c:pt>
              </c:strCache>
            </c:strRef>
          </c:tx>
          <c:spPr>
            <a:ln>
              <a:solidFill>
                <a:schemeClr val="accent6">
                  <a:lumMod val="75000"/>
                </a:schemeClr>
              </a:solidFill>
            </a:ln>
          </c:spPr>
          <c:marker>
            <c:symbol val="none"/>
          </c:marker>
          <c:xVal>
            <c:numRef>
              <c:f>'nombre d''ouverture fraction fil'!$D$105:$D$106</c:f>
            </c:numRef>
          </c:xVal>
          <c:yVal>
            <c:numRef>
              <c:f>'nombre d''ouverture fraction fil'!$E$105:$E$106</c:f>
              <c:numCache>
                <c:formatCode>General</c:formatCode>
                <c:ptCount val="2"/>
                <c:pt idx="0" formatCode="0">
                  <c:v>0</c:v>
                </c:pt>
                <c:pt idx="1">
                  <c:v>15</c:v>
                </c:pt>
              </c:numCache>
            </c:numRef>
          </c:yVal>
          <c:smooth val="1"/>
          <c:extLst xmlns:c16r2="http://schemas.microsoft.com/office/drawing/2015/06/chart">
            <c:ext xmlns:c16="http://schemas.microsoft.com/office/drawing/2014/chart" uri="{C3380CC4-5D6E-409C-BE32-E72D297353CC}">
              <c16:uniqueId val="{00000000-78EC-4484-83C7-DFF005512FBC}"/>
            </c:ext>
          </c:extLst>
        </c:ser>
        <c:ser>
          <c:idx val="1"/>
          <c:order val="1"/>
          <c:tx>
            <c:strRef>
              <c:f>'nombre d''ouverture fraction fil'!$C$107</c:f>
              <c:strCache>
                <c:ptCount val="1"/>
                <c:pt idx="0">
                  <c:v>n minSA1</c:v>
                </c:pt>
              </c:strCache>
            </c:strRef>
          </c:tx>
          <c:spPr>
            <a:ln>
              <a:solidFill>
                <a:srgbClr val="00B050"/>
              </a:solidFill>
            </a:ln>
          </c:spPr>
          <c:marker>
            <c:symbol val="none"/>
          </c:marker>
          <c:xVal>
            <c:numRef>
              <c:f>'nombre d''ouverture fraction fil'!$D$107:$D$108</c:f>
            </c:numRef>
          </c:xVal>
          <c:yVal>
            <c:numRef>
              <c:f>'nombre d''ouverture fraction fil'!$E$107:$E$108</c:f>
              <c:numCache>
                <c:formatCode>General</c:formatCode>
                <c:ptCount val="2"/>
                <c:pt idx="0">
                  <c:v>0</c:v>
                </c:pt>
                <c:pt idx="1">
                  <c:v>15</c:v>
                </c:pt>
              </c:numCache>
            </c:numRef>
          </c:yVal>
          <c:smooth val="1"/>
          <c:extLst xmlns:c16r2="http://schemas.microsoft.com/office/drawing/2015/06/chart">
            <c:ext xmlns:c16="http://schemas.microsoft.com/office/drawing/2014/chart" uri="{C3380CC4-5D6E-409C-BE32-E72D297353CC}">
              <c16:uniqueId val="{00000001-78EC-4484-83C7-DFF005512FBC}"/>
            </c:ext>
          </c:extLst>
        </c:ser>
        <c:ser>
          <c:idx val="3"/>
          <c:order val="2"/>
          <c:tx>
            <c:strRef>
              <c:f>'nombre d''ouverture fraction fil'!$C$110</c:f>
              <c:strCache>
                <c:ptCount val="1"/>
                <c:pt idx="0">
                  <c:v>n max</c:v>
                </c:pt>
              </c:strCache>
            </c:strRef>
          </c:tx>
          <c:spPr>
            <a:ln>
              <a:solidFill>
                <a:srgbClr val="FF0000"/>
              </a:solidFill>
            </a:ln>
          </c:spPr>
          <c:marker>
            <c:symbol val="none"/>
          </c:marker>
          <c:xVal>
            <c:numRef>
              <c:f>'nombre d''ouverture fraction fil'!$D$110:$D$111</c:f>
            </c:numRef>
          </c:xVal>
          <c:yVal>
            <c:numRef>
              <c:f>'nombre d''ouverture fraction fil'!$E$110:$E$111</c:f>
              <c:numCache>
                <c:formatCode>General</c:formatCode>
                <c:ptCount val="2"/>
                <c:pt idx="0">
                  <c:v>15</c:v>
                </c:pt>
                <c:pt idx="1">
                  <c:v>0</c:v>
                </c:pt>
              </c:numCache>
            </c:numRef>
          </c:yVal>
          <c:smooth val="1"/>
          <c:extLst xmlns:c16r2="http://schemas.microsoft.com/office/drawing/2015/06/chart">
            <c:ext xmlns:c16="http://schemas.microsoft.com/office/drawing/2014/chart" uri="{C3380CC4-5D6E-409C-BE32-E72D297353CC}">
              <c16:uniqueId val="{00000002-78EC-4484-83C7-DFF005512FBC}"/>
            </c:ext>
          </c:extLst>
        </c:ser>
        <c:ser>
          <c:idx val="4"/>
          <c:order val="3"/>
          <c:tx>
            <c:strRef>
              <c:f>'nombre d''ouverture fraction fil'!$C$112</c:f>
              <c:strCache>
                <c:ptCount val="1"/>
                <c:pt idx="0">
                  <c:v>n ouverture</c:v>
                </c:pt>
              </c:strCache>
            </c:strRef>
          </c:tx>
          <c:spPr>
            <a:ln w="53975">
              <a:solidFill>
                <a:srgbClr val="FF0000"/>
              </a:solidFill>
              <a:prstDash val="sysDash"/>
            </a:ln>
          </c:spPr>
          <c:marker>
            <c:symbol val="none"/>
          </c:marker>
          <c:xVal>
            <c:numRef>
              <c:f>'nombre d''ouverture fraction fil'!$D$112:$D$113</c:f>
              <c:numCache>
                <c:formatCode>0</c:formatCode>
                <c:ptCount val="2"/>
                <c:pt idx="0">
                  <c:v>0</c:v>
                </c:pt>
                <c:pt idx="1">
                  <c:v>0</c:v>
                </c:pt>
              </c:numCache>
            </c:numRef>
          </c:xVal>
          <c:yVal>
            <c:numRef>
              <c:f>'nombre d''ouverture fraction fil'!$E$112:$E$113</c:f>
              <c:numCache>
                <c:formatCode>General</c:formatCode>
                <c:ptCount val="2"/>
                <c:pt idx="0">
                  <c:v>0</c:v>
                </c:pt>
                <c:pt idx="1">
                  <c:v>10</c:v>
                </c:pt>
              </c:numCache>
            </c:numRef>
          </c:yVal>
          <c:smooth val="1"/>
          <c:extLst xmlns:c16r2="http://schemas.microsoft.com/office/drawing/2015/06/chart">
            <c:ext xmlns:c16="http://schemas.microsoft.com/office/drawing/2014/chart" uri="{C3380CC4-5D6E-409C-BE32-E72D297353CC}">
              <c16:uniqueId val="{00000003-78EC-4484-83C7-DFF005512FBC}"/>
            </c:ext>
          </c:extLst>
        </c:ser>
        <c:dLbls/>
        <c:axId val="190428288"/>
        <c:axId val="190429824"/>
      </c:scatterChart>
      <c:valAx>
        <c:axId val="190428288"/>
        <c:scaling>
          <c:orientation val="minMax"/>
        </c:scaling>
        <c:delete val="1"/>
        <c:axPos val="b"/>
        <c:numFmt formatCode="0" sourceLinked="1"/>
        <c:majorTickMark val="none"/>
        <c:tickLblPos val="none"/>
        <c:crossAx val="190429824"/>
        <c:crosses val="autoZero"/>
        <c:crossBetween val="midCat"/>
      </c:valAx>
      <c:valAx>
        <c:axId val="190429824"/>
        <c:scaling>
          <c:orientation val="minMax"/>
        </c:scaling>
        <c:delete val="1"/>
        <c:axPos val="l"/>
        <c:numFmt formatCode="0" sourceLinked="1"/>
        <c:majorTickMark val="none"/>
        <c:tickLblPos val="none"/>
        <c:crossAx val="190428288"/>
        <c:crosses val="autoZero"/>
        <c:crossBetween val="midCat"/>
      </c:valAx>
    </c:plotArea>
    <c:legend>
      <c:legendPos val="b"/>
      <c:layout>
        <c:manualLayout>
          <c:xMode val="edge"/>
          <c:yMode val="edge"/>
          <c:x val="0.70325555073673163"/>
          <c:y val="0.31381642272317961"/>
          <c:w val="0.28431769754626285"/>
          <c:h val="0.61208380438263155"/>
        </c:manualLayout>
      </c:layout>
      <c:txPr>
        <a:bodyPr/>
        <a:lstStyle/>
        <a:p>
          <a:pPr rtl="0">
            <a:defRPr sz="1100"/>
          </a:pPr>
          <a:endParaRPr lang="fr-FR"/>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400"/>
            </a:pPr>
            <a:r>
              <a:rPr lang="fr-FR" sz="1400"/>
              <a:t>SA théorique possible en fonction du volume prélevé et de la fraction du filtre analysé    (graphique K 1)</a:t>
            </a:r>
          </a:p>
        </c:rich>
      </c:tx>
    </c:title>
    <c:plotArea>
      <c:layout>
        <c:manualLayout>
          <c:layoutTarget val="inner"/>
          <c:xMode val="edge"/>
          <c:yMode val="edge"/>
          <c:x val="7.028244420652241E-2"/>
          <c:y val="8.2593004254854482E-2"/>
          <c:w val="0.73027364402416217"/>
          <c:h val="0.8462613050040364"/>
        </c:manualLayout>
      </c:layout>
      <c:scatterChart>
        <c:scatterStyle val="lineMarker"/>
        <c:ser>
          <c:idx val="0"/>
          <c:order val="0"/>
          <c:tx>
            <c:strRef>
              <c:f>'SA selon volume prélv'!$I$78</c:f>
              <c:strCache>
                <c:ptCount val="1"/>
                <c:pt idx="0">
                  <c:v>f 1</c:v>
                </c:pt>
              </c:strCache>
            </c:strRef>
          </c:tx>
          <c:marker>
            <c:symbol val="none"/>
          </c:marker>
          <c:xVal>
            <c:numRef>
              <c:f>'SA selon volume prélv'!$J$83:$GA$83</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prélv'!$J$78:$GA$78</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0-9C1B-47EF-A56B-DBC9CC4FDF0F}"/>
            </c:ext>
          </c:extLst>
        </c:ser>
        <c:ser>
          <c:idx val="1"/>
          <c:order val="1"/>
          <c:tx>
            <c:strRef>
              <c:f>'SA selon volume prélv'!$I$79</c:f>
              <c:strCache>
                <c:ptCount val="1"/>
                <c:pt idx="0">
                  <c:v>f 0,75</c:v>
                </c:pt>
              </c:strCache>
            </c:strRef>
          </c:tx>
          <c:marker>
            <c:symbol val="none"/>
          </c:marker>
          <c:xVal>
            <c:numRef>
              <c:f>'SA selon volume prélv'!$J$83:$GA$83</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prélv'!$J$79:$GA$79</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1-9C1B-47EF-A56B-DBC9CC4FDF0F}"/>
            </c:ext>
          </c:extLst>
        </c:ser>
        <c:ser>
          <c:idx val="2"/>
          <c:order val="2"/>
          <c:tx>
            <c:strRef>
              <c:f>'SA selon volume prélv'!$I$80</c:f>
              <c:strCache>
                <c:ptCount val="1"/>
                <c:pt idx="0">
                  <c:v>f 0,5</c:v>
                </c:pt>
              </c:strCache>
            </c:strRef>
          </c:tx>
          <c:marker>
            <c:symbol val="none"/>
          </c:marker>
          <c:xVal>
            <c:numRef>
              <c:f>'SA selon volume prélv'!$J$83:$GA$83</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prélv'!$J$80:$GA$80</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2-9C1B-47EF-A56B-DBC9CC4FDF0F}"/>
            </c:ext>
          </c:extLst>
        </c:ser>
        <c:ser>
          <c:idx val="3"/>
          <c:order val="3"/>
          <c:tx>
            <c:strRef>
              <c:f>'SA selon volume prélv'!$I$152</c:f>
              <c:strCache>
                <c:ptCount val="1"/>
                <c:pt idx="0">
                  <c:v>f 0,25 </c:v>
                </c:pt>
              </c:strCache>
            </c:strRef>
          </c:tx>
          <c:marker>
            <c:symbol val="none"/>
          </c:marker>
          <c:xVal>
            <c:numRef>
              <c:f>'SA selon volume prélv'!$J$151:$GA$151</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prélv'!$J$152:$GA$152</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3-9C1B-47EF-A56B-DBC9CC4FDF0F}"/>
            </c:ext>
          </c:extLst>
        </c:ser>
        <c:ser>
          <c:idx val="4"/>
          <c:order val="4"/>
          <c:tx>
            <c:strRef>
              <c:f>'SA selon volume prélv'!$I$176</c:f>
              <c:strCache>
                <c:ptCount val="1"/>
                <c:pt idx="0">
                  <c:v>f 0,125</c:v>
                </c:pt>
              </c:strCache>
            </c:strRef>
          </c:tx>
          <c:marker>
            <c:symbol val="none"/>
          </c:marker>
          <c:xVal>
            <c:numRef>
              <c:f>'SA selon volume prélv'!$J$175:$GA$175</c:f>
              <c:numCache>
                <c:formatCode>General</c:formatCode>
                <c:ptCount val="174"/>
                <c:pt idx="0">
                  <c:v>45</c:v>
                </c:pt>
                <c:pt idx="1">
                  <c:v>51</c:v>
                </c:pt>
                <c:pt idx="2">
                  <c:v>57</c:v>
                </c:pt>
                <c:pt idx="3">
                  <c:v>63</c:v>
                </c:pt>
                <c:pt idx="4">
                  <c:v>69</c:v>
                </c:pt>
                <c:pt idx="5">
                  <c:v>75</c:v>
                </c:pt>
                <c:pt idx="6">
                  <c:v>81</c:v>
                </c:pt>
                <c:pt idx="7">
                  <c:v>87</c:v>
                </c:pt>
                <c:pt idx="8">
                  <c:v>93</c:v>
                </c:pt>
                <c:pt idx="9">
                  <c:v>99</c:v>
                </c:pt>
                <c:pt idx="10">
                  <c:v>105</c:v>
                </c:pt>
                <c:pt idx="11">
                  <c:v>111</c:v>
                </c:pt>
                <c:pt idx="12">
                  <c:v>117</c:v>
                </c:pt>
                <c:pt idx="13">
                  <c:v>123</c:v>
                </c:pt>
                <c:pt idx="14">
                  <c:v>129</c:v>
                </c:pt>
                <c:pt idx="15">
                  <c:v>135</c:v>
                </c:pt>
                <c:pt idx="16">
                  <c:v>141</c:v>
                </c:pt>
                <c:pt idx="17">
                  <c:v>147</c:v>
                </c:pt>
                <c:pt idx="18">
                  <c:v>153</c:v>
                </c:pt>
                <c:pt idx="19">
                  <c:v>159</c:v>
                </c:pt>
                <c:pt idx="20">
                  <c:v>165</c:v>
                </c:pt>
                <c:pt idx="21">
                  <c:v>171</c:v>
                </c:pt>
                <c:pt idx="22">
                  <c:v>177</c:v>
                </c:pt>
                <c:pt idx="23">
                  <c:v>183</c:v>
                </c:pt>
                <c:pt idx="24">
                  <c:v>189</c:v>
                </c:pt>
                <c:pt idx="25">
                  <c:v>195</c:v>
                </c:pt>
                <c:pt idx="26">
                  <c:v>201</c:v>
                </c:pt>
                <c:pt idx="27">
                  <c:v>207</c:v>
                </c:pt>
                <c:pt idx="28">
                  <c:v>213</c:v>
                </c:pt>
                <c:pt idx="29">
                  <c:v>219</c:v>
                </c:pt>
                <c:pt idx="30">
                  <c:v>225</c:v>
                </c:pt>
                <c:pt idx="31">
                  <c:v>231</c:v>
                </c:pt>
                <c:pt idx="32">
                  <c:v>237</c:v>
                </c:pt>
                <c:pt idx="33">
                  <c:v>243</c:v>
                </c:pt>
                <c:pt idx="34">
                  <c:v>249</c:v>
                </c:pt>
                <c:pt idx="35">
                  <c:v>255</c:v>
                </c:pt>
                <c:pt idx="36">
                  <c:v>261</c:v>
                </c:pt>
                <c:pt idx="37">
                  <c:v>267</c:v>
                </c:pt>
                <c:pt idx="38">
                  <c:v>273</c:v>
                </c:pt>
                <c:pt idx="39">
                  <c:v>279</c:v>
                </c:pt>
                <c:pt idx="40">
                  <c:v>285</c:v>
                </c:pt>
                <c:pt idx="41">
                  <c:v>291</c:v>
                </c:pt>
                <c:pt idx="42">
                  <c:v>297</c:v>
                </c:pt>
                <c:pt idx="43">
                  <c:v>303</c:v>
                </c:pt>
                <c:pt idx="44">
                  <c:v>309</c:v>
                </c:pt>
                <c:pt idx="45">
                  <c:v>315</c:v>
                </c:pt>
                <c:pt idx="46">
                  <c:v>321</c:v>
                </c:pt>
                <c:pt idx="47">
                  <c:v>327</c:v>
                </c:pt>
                <c:pt idx="48">
                  <c:v>333</c:v>
                </c:pt>
                <c:pt idx="49">
                  <c:v>339</c:v>
                </c:pt>
                <c:pt idx="50">
                  <c:v>345</c:v>
                </c:pt>
                <c:pt idx="51">
                  <c:v>351</c:v>
                </c:pt>
                <c:pt idx="52">
                  <c:v>357</c:v>
                </c:pt>
                <c:pt idx="53">
                  <c:v>363</c:v>
                </c:pt>
                <c:pt idx="54">
                  <c:v>369</c:v>
                </c:pt>
                <c:pt idx="55">
                  <c:v>375</c:v>
                </c:pt>
                <c:pt idx="56">
                  <c:v>381</c:v>
                </c:pt>
                <c:pt idx="57">
                  <c:v>387</c:v>
                </c:pt>
                <c:pt idx="58">
                  <c:v>393</c:v>
                </c:pt>
                <c:pt idx="59">
                  <c:v>399</c:v>
                </c:pt>
                <c:pt idx="60">
                  <c:v>405</c:v>
                </c:pt>
                <c:pt idx="61">
                  <c:v>411</c:v>
                </c:pt>
                <c:pt idx="62">
                  <c:v>417</c:v>
                </c:pt>
                <c:pt idx="63">
                  <c:v>423</c:v>
                </c:pt>
                <c:pt idx="64">
                  <c:v>429</c:v>
                </c:pt>
                <c:pt idx="65">
                  <c:v>435</c:v>
                </c:pt>
                <c:pt idx="66">
                  <c:v>441</c:v>
                </c:pt>
                <c:pt idx="67">
                  <c:v>447</c:v>
                </c:pt>
                <c:pt idx="68">
                  <c:v>453</c:v>
                </c:pt>
                <c:pt idx="69">
                  <c:v>459</c:v>
                </c:pt>
                <c:pt idx="70">
                  <c:v>465</c:v>
                </c:pt>
                <c:pt idx="71">
                  <c:v>471</c:v>
                </c:pt>
                <c:pt idx="72">
                  <c:v>477</c:v>
                </c:pt>
                <c:pt idx="73">
                  <c:v>483</c:v>
                </c:pt>
                <c:pt idx="74">
                  <c:v>489</c:v>
                </c:pt>
                <c:pt idx="75">
                  <c:v>495</c:v>
                </c:pt>
                <c:pt idx="76">
                  <c:v>501</c:v>
                </c:pt>
                <c:pt idx="77">
                  <c:v>507</c:v>
                </c:pt>
                <c:pt idx="78">
                  <c:v>513</c:v>
                </c:pt>
                <c:pt idx="79">
                  <c:v>519</c:v>
                </c:pt>
                <c:pt idx="80">
                  <c:v>525</c:v>
                </c:pt>
                <c:pt idx="81">
                  <c:v>531</c:v>
                </c:pt>
                <c:pt idx="82">
                  <c:v>537</c:v>
                </c:pt>
                <c:pt idx="83">
                  <c:v>543</c:v>
                </c:pt>
                <c:pt idx="84">
                  <c:v>549</c:v>
                </c:pt>
                <c:pt idx="85">
                  <c:v>555</c:v>
                </c:pt>
                <c:pt idx="86">
                  <c:v>561</c:v>
                </c:pt>
                <c:pt idx="87">
                  <c:v>567</c:v>
                </c:pt>
                <c:pt idx="88">
                  <c:v>573</c:v>
                </c:pt>
                <c:pt idx="89">
                  <c:v>579</c:v>
                </c:pt>
                <c:pt idx="90">
                  <c:v>585</c:v>
                </c:pt>
                <c:pt idx="91">
                  <c:v>591</c:v>
                </c:pt>
                <c:pt idx="92">
                  <c:v>597</c:v>
                </c:pt>
                <c:pt idx="93">
                  <c:v>603</c:v>
                </c:pt>
                <c:pt idx="94">
                  <c:v>609</c:v>
                </c:pt>
                <c:pt idx="95">
                  <c:v>615</c:v>
                </c:pt>
                <c:pt idx="96">
                  <c:v>621</c:v>
                </c:pt>
                <c:pt idx="97">
                  <c:v>627</c:v>
                </c:pt>
                <c:pt idx="98">
                  <c:v>633</c:v>
                </c:pt>
                <c:pt idx="99">
                  <c:v>639</c:v>
                </c:pt>
                <c:pt idx="100">
                  <c:v>645</c:v>
                </c:pt>
                <c:pt idx="101">
                  <c:v>651</c:v>
                </c:pt>
                <c:pt idx="102">
                  <c:v>657</c:v>
                </c:pt>
                <c:pt idx="103">
                  <c:v>663</c:v>
                </c:pt>
                <c:pt idx="104">
                  <c:v>669</c:v>
                </c:pt>
                <c:pt idx="105">
                  <c:v>675</c:v>
                </c:pt>
                <c:pt idx="106">
                  <c:v>681</c:v>
                </c:pt>
                <c:pt idx="107">
                  <c:v>687</c:v>
                </c:pt>
                <c:pt idx="108">
                  <c:v>693</c:v>
                </c:pt>
                <c:pt idx="109">
                  <c:v>699</c:v>
                </c:pt>
                <c:pt idx="110">
                  <c:v>705</c:v>
                </c:pt>
                <c:pt idx="111">
                  <c:v>711</c:v>
                </c:pt>
                <c:pt idx="112">
                  <c:v>717</c:v>
                </c:pt>
                <c:pt idx="113">
                  <c:v>723</c:v>
                </c:pt>
                <c:pt idx="114">
                  <c:v>729</c:v>
                </c:pt>
                <c:pt idx="115">
                  <c:v>735</c:v>
                </c:pt>
                <c:pt idx="116">
                  <c:v>741</c:v>
                </c:pt>
                <c:pt idx="117">
                  <c:v>747</c:v>
                </c:pt>
                <c:pt idx="118">
                  <c:v>753</c:v>
                </c:pt>
                <c:pt idx="119">
                  <c:v>759</c:v>
                </c:pt>
                <c:pt idx="120">
                  <c:v>765</c:v>
                </c:pt>
                <c:pt idx="121">
                  <c:v>771</c:v>
                </c:pt>
                <c:pt idx="122">
                  <c:v>777</c:v>
                </c:pt>
                <c:pt idx="123">
                  <c:v>783</c:v>
                </c:pt>
                <c:pt idx="124">
                  <c:v>789</c:v>
                </c:pt>
                <c:pt idx="125">
                  <c:v>795</c:v>
                </c:pt>
                <c:pt idx="126">
                  <c:v>801</c:v>
                </c:pt>
                <c:pt idx="127">
                  <c:v>807</c:v>
                </c:pt>
                <c:pt idx="128">
                  <c:v>813</c:v>
                </c:pt>
                <c:pt idx="129">
                  <c:v>819</c:v>
                </c:pt>
                <c:pt idx="130">
                  <c:v>825</c:v>
                </c:pt>
                <c:pt idx="131">
                  <c:v>831</c:v>
                </c:pt>
                <c:pt idx="132">
                  <c:v>837</c:v>
                </c:pt>
                <c:pt idx="133">
                  <c:v>843</c:v>
                </c:pt>
                <c:pt idx="134">
                  <c:v>849</c:v>
                </c:pt>
                <c:pt idx="135">
                  <c:v>855</c:v>
                </c:pt>
                <c:pt idx="136">
                  <c:v>861</c:v>
                </c:pt>
                <c:pt idx="137">
                  <c:v>867</c:v>
                </c:pt>
                <c:pt idx="138">
                  <c:v>873</c:v>
                </c:pt>
                <c:pt idx="139">
                  <c:v>879</c:v>
                </c:pt>
                <c:pt idx="140">
                  <c:v>885</c:v>
                </c:pt>
                <c:pt idx="141">
                  <c:v>891</c:v>
                </c:pt>
                <c:pt idx="142">
                  <c:v>897</c:v>
                </c:pt>
                <c:pt idx="143">
                  <c:v>903</c:v>
                </c:pt>
                <c:pt idx="144">
                  <c:v>909</c:v>
                </c:pt>
                <c:pt idx="145">
                  <c:v>915</c:v>
                </c:pt>
                <c:pt idx="146">
                  <c:v>921</c:v>
                </c:pt>
                <c:pt idx="147">
                  <c:v>927</c:v>
                </c:pt>
                <c:pt idx="148">
                  <c:v>933</c:v>
                </c:pt>
                <c:pt idx="149">
                  <c:v>939</c:v>
                </c:pt>
                <c:pt idx="150">
                  <c:v>945</c:v>
                </c:pt>
                <c:pt idx="151">
                  <c:v>951</c:v>
                </c:pt>
                <c:pt idx="152">
                  <c:v>957</c:v>
                </c:pt>
                <c:pt idx="153">
                  <c:v>963</c:v>
                </c:pt>
                <c:pt idx="154">
                  <c:v>969</c:v>
                </c:pt>
                <c:pt idx="155">
                  <c:v>975</c:v>
                </c:pt>
                <c:pt idx="156">
                  <c:v>981</c:v>
                </c:pt>
                <c:pt idx="157">
                  <c:v>987</c:v>
                </c:pt>
                <c:pt idx="158">
                  <c:v>993</c:v>
                </c:pt>
                <c:pt idx="159">
                  <c:v>999</c:v>
                </c:pt>
                <c:pt idx="160">
                  <c:v>1005</c:v>
                </c:pt>
                <c:pt idx="161">
                  <c:v>1011</c:v>
                </c:pt>
                <c:pt idx="162">
                  <c:v>1017</c:v>
                </c:pt>
                <c:pt idx="163">
                  <c:v>1023</c:v>
                </c:pt>
                <c:pt idx="164">
                  <c:v>1029</c:v>
                </c:pt>
                <c:pt idx="165">
                  <c:v>1035</c:v>
                </c:pt>
                <c:pt idx="166">
                  <c:v>1041</c:v>
                </c:pt>
                <c:pt idx="167">
                  <c:v>1047</c:v>
                </c:pt>
                <c:pt idx="168">
                  <c:v>1053</c:v>
                </c:pt>
                <c:pt idx="169">
                  <c:v>1059</c:v>
                </c:pt>
                <c:pt idx="170">
                  <c:v>1065</c:v>
                </c:pt>
                <c:pt idx="171">
                  <c:v>1071</c:v>
                </c:pt>
                <c:pt idx="172">
                  <c:v>1077</c:v>
                </c:pt>
                <c:pt idx="173">
                  <c:v>1083</c:v>
                </c:pt>
              </c:numCache>
            </c:numRef>
          </c:xVal>
          <c:yVal>
            <c:numRef>
              <c:f>'SA selon volume prélv'!$J$176:$GA$176</c:f>
              <c:numCache>
                <c:formatCode>0.0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extLst xmlns:c16r2="http://schemas.microsoft.com/office/drawing/2015/06/chart">
            <c:ext xmlns:c16="http://schemas.microsoft.com/office/drawing/2014/chart" uri="{C3380CC4-5D6E-409C-BE32-E72D297353CC}">
              <c16:uniqueId val="{00000004-9C1B-47EF-A56B-DBC9CC4FDF0F}"/>
            </c:ext>
          </c:extLst>
        </c:ser>
        <c:ser>
          <c:idx val="5"/>
          <c:order val="5"/>
          <c:tx>
            <c:v>V prélevé</c:v>
          </c:tx>
          <c:spPr>
            <a:ln>
              <a:solidFill>
                <a:srgbClr val="FF0000"/>
              </a:solidFill>
              <a:prstDash val="dash"/>
            </a:ln>
          </c:spPr>
          <c:marker>
            <c:symbol val="none"/>
          </c:marker>
          <c:xVal>
            <c:numRef>
              <c:f>'SA selon volume prélv'!$J$88:$K$88</c:f>
              <c:numCache>
                <c:formatCode>General</c:formatCode>
                <c:ptCount val="2"/>
                <c:pt idx="0">
                  <c:v>0</c:v>
                </c:pt>
                <c:pt idx="1">
                  <c:v>0</c:v>
                </c:pt>
              </c:numCache>
            </c:numRef>
          </c:xVal>
          <c:yVal>
            <c:numRef>
              <c:f>'SA selon volume prélv'!$J$89:$K$89</c:f>
              <c:numCache>
                <c:formatCode>0.0</c:formatCode>
                <c:ptCount val="2"/>
                <c:pt idx="0">
                  <c:v>0</c:v>
                </c:pt>
                <c:pt idx="1">
                  <c:v>0</c:v>
                </c:pt>
              </c:numCache>
            </c:numRef>
          </c:yVal>
          <c:extLst xmlns:c16r2="http://schemas.microsoft.com/office/drawing/2015/06/chart">
            <c:ext xmlns:c16="http://schemas.microsoft.com/office/drawing/2014/chart" uri="{C3380CC4-5D6E-409C-BE32-E72D297353CC}">
              <c16:uniqueId val="{00000005-9C1B-47EF-A56B-DBC9CC4FDF0F}"/>
            </c:ext>
          </c:extLst>
        </c:ser>
        <c:ser>
          <c:idx val="6"/>
          <c:order val="6"/>
          <c:tx>
            <c:v>222 litres</c:v>
          </c:tx>
          <c:spPr>
            <a:ln w="19050">
              <a:solidFill>
                <a:schemeClr val="tx1"/>
              </a:solidFill>
            </a:ln>
          </c:spPr>
          <c:marker>
            <c:symbol val="none"/>
          </c:marker>
          <c:xVal>
            <c:numRef>
              <c:f>'SA selon volume prélv'!$J$91:$K$91</c:f>
              <c:numCache>
                <c:formatCode>General</c:formatCode>
                <c:ptCount val="2"/>
                <c:pt idx="0">
                  <c:v>222</c:v>
                </c:pt>
                <c:pt idx="1">
                  <c:v>222</c:v>
                </c:pt>
              </c:numCache>
            </c:numRef>
          </c:xVal>
          <c:yVal>
            <c:numRef>
              <c:f>'SA selon volume prélv'!$J$89:$K$89</c:f>
              <c:numCache>
                <c:formatCode>0.0</c:formatCode>
                <c:ptCount val="2"/>
                <c:pt idx="0">
                  <c:v>0</c:v>
                </c:pt>
                <c:pt idx="1">
                  <c:v>0</c:v>
                </c:pt>
              </c:numCache>
            </c:numRef>
          </c:yVal>
          <c:extLst xmlns:c16r2="http://schemas.microsoft.com/office/drawing/2015/06/chart">
            <c:ext xmlns:c16="http://schemas.microsoft.com/office/drawing/2014/chart" uri="{C3380CC4-5D6E-409C-BE32-E72D297353CC}">
              <c16:uniqueId val="{00000006-9C1B-47EF-A56B-DBC9CC4FDF0F}"/>
            </c:ext>
          </c:extLst>
        </c:ser>
        <c:ser>
          <c:idx val="7"/>
          <c:order val="7"/>
          <c:tx>
            <c:v>666 litres</c:v>
          </c:tx>
          <c:spPr>
            <a:ln w="19050">
              <a:solidFill>
                <a:schemeClr val="tx1"/>
              </a:solidFill>
            </a:ln>
          </c:spPr>
          <c:marker>
            <c:symbol val="none"/>
          </c:marker>
          <c:xVal>
            <c:numRef>
              <c:f>'SA selon volume prélv'!$J$92:$K$92</c:f>
              <c:numCache>
                <c:formatCode>0.0</c:formatCode>
                <c:ptCount val="2"/>
                <c:pt idx="0">
                  <c:v>666</c:v>
                </c:pt>
                <c:pt idx="1">
                  <c:v>660</c:v>
                </c:pt>
              </c:numCache>
            </c:numRef>
          </c:xVal>
          <c:yVal>
            <c:numRef>
              <c:f>'SA selon volume prélv'!$J$89:$K$89</c:f>
              <c:numCache>
                <c:formatCode>0.0</c:formatCode>
                <c:ptCount val="2"/>
                <c:pt idx="0">
                  <c:v>0</c:v>
                </c:pt>
                <c:pt idx="1">
                  <c:v>0</c:v>
                </c:pt>
              </c:numCache>
            </c:numRef>
          </c:yVal>
          <c:extLst xmlns:c16r2="http://schemas.microsoft.com/office/drawing/2015/06/chart">
            <c:ext xmlns:c16="http://schemas.microsoft.com/office/drawing/2014/chart" uri="{C3380CC4-5D6E-409C-BE32-E72D297353CC}">
              <c16:uniqueId val="{00000007-9C1B-47EF-A56B-DBC9CC4FDF0F}"/>
            </c:ext>
          </c:extLst>
        </c:ser>
        <c:dLbls/>
        <c:axId val="190562304"/>
        <c:axId val="190564224"/>
      </c:scatterChart>
      <c:valAx>
        <c:axId val="190562304"/>
        <c:scaling>
          <c:orientation val="minMax"/>
        </c:scaling>
        <c:axPos val="b"/>
        <c:majorGridlines/>
        <c:title>
          <c:tx>
            <c:rich>
              <a:bodyPr/>
              <a:lstStyle/>
              <a:p>
                <a:pPr>
                  <a:defRPr sz="800"/>
                </a:pPr>
                <a:r>
                  <a:rPr lang="fr-FR" sz="800"/>
                  <a:t>volume prélevé </a:t>
                </a:r>
                <a:r>
                  <a:rPr lang="fr-FR" sz="800" baseline="0"/>
                  <a:t> en litre</a:t>
                </a:r>
                <a:endParaRPr lang="fr-FR" sz="800"/>
              </a:p>
            </c:rich>
          </c:tx>
        </c:title>
        <c:numFmt formatCode="General" sourceLinked="1"/>
        <c:majorTickMark val="none"/>
        <c:tickLblPos val="nextTo"/>
        <c:crossAx val="190564224"/>
        <c:crosses val="autoZero"/>
        <c:crossBetween val="midCat"/>
      </c:valAx>
      <c:valAx>
        <c:axId val="190564224"/>
        <c:scaling>
          <c:orientation val="minMax"/>
        </c:scaling>
        <c:axPos val="l"/>
        <c:majorGridlines>
          <c:spPr>
            <a:ln w="25400"/>
          </c:spPr>
        </c:majorGridlines>
        <c:minorGridlines/>
        <c:title>
          <c:tx>
            <c:rich>
              <a:bodyPr/>
              <a:lstStyle/>
              <a:p>
                <a:pPr>
                  <a:defRPr/>
                </a:pPr>
                <a:r>
                  <a:rPr lang="fr-FR"/>
                  <a:t>SA</a:t>
                </a:r>
              </a:p>
            </c:rich>
          </c:tx>
        </c:title>
        <c:numFmt formatCode="0.0" sourceLinked="1"/>
        <c:majorTickMark val="none"/>
        <c:tickLblPos val="nextTo"/>
        <c:crossAx val="190562304"/>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500" b="1" i="0" u="none" strike="noStrike" kern="1200" baseline="0">
                <a:solidFill>
                  <a:sysClr val="windowText" lastClr="000000"/>
                </a:solidFill>
                <a:latin typeface="+mn-lt"/>
                <a:ea typeface="+mn-ea"/>
                <a:cs typeface="+mn-cs"/>
              </a:defRPr>
            </a:pPr>
            <a:r>
              <a:rPr lang="fr-FR" sz="1200"/>
              <a:t>Nombre d'ouvertures</a:t>
            </a:r>
            <a:r>
              <a:rPr lang="fr-FR" sz="1200" baseline="0"/>
              <a:t> en fonction du volume prélevé </a:t>
            </a:r>
            <a:r>
              <a:rPr lang="fr-FR" sz="1200" b="1" i="0" baseline="0">
                <a:effectLst/>
              </a:rPr>
              <a:t>et de la fraction du filtre analysé</a:t>
            </a:r>
          </a:p>
          <a:p>
            <a:pPr marL="0" marR="0" indent="0" algn="ctr" defTabSz="914400" rtl="0" eaLnBrk="1" fontAlgn="auto" latinLnBrk="0" hangingPunct="1">
              <a:lnSpc>
                <a:spcPct val="100000"/>
              </a:lnSpc>
              <a:spcBef>
                <a:spcPts val="0"/>
              </a:spcBef>
              <a:spcAft>
                <a:spcPts val="0"/>
              </a:spcAft>
              <a:buClrTx/>
              <a:buSzTx/>
              <a:buFontTx/>
              <a:buNone/>
              <a:tabLst/>
              <a:defRPr sz="500" b="1" i="0" u="none" strike="noStrike" kern="1200" baseline="0">
                <a:solidFill>
                  <a:sysClr val="windowText" lastClr="000000"/>
                </a:solidFill>
                <a:latin typeface="+mn-lt"/>
                <a:ea typeface="+mn-ea"/>
                <a:cs typeface="+mn-cs"/>
              </a:defRPr>
            </a:pPr>
            <a:r>
              <a:rPr lang="fr-FR" sz="1200" b="1" i="0" baseline="0">
                <a:effectLst/>
              </a:rPr>
              <a:t>(grahique K 2)</a:t>
            </a:r>
            <a:endParaRPr lang="fr-FR" sz="1200">
              <a:effectLst/>
            </a:endParaRPr>
          </a:p>
        </c:rich>
      </c:tx>
      <c:layout>
        <c:manualLayout>
          <c:xMode val="edge"/>
          <c:yMode val="edge"/>
          <c:x val="0.12539548942293396"/>
          <c:y val="6.2015503875969E-3"/>
        </c:manualLayout>
      </c:layout>
    </c:title>
    <c:plotArea>
      <c:layout/>
      <c:scatterChart>
        <c:scatterStyle val="smoothMarker"/>
        <c:ser>
          <c:idx val="0"/>
          <c:order val="0"/>
          <c:tx>
            <c:strRef>
              <c:f>'nombre d''ouverture fraction fil'!$I$37</c:f>
              <c:strCache>
                <c:ptCount val="1"/>
                <c:pt idx="0">
                  <c:v>n f1</c:v>
                </c:pt>
              </c:strCache>
            </c:strRef>
          </c:tx>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fil'!$J$37:$GA$37</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0-5FF2-4EBD-B39A-AA8060D4C8AB}"/>
            </c:ext>
          </c:extLst>
        </c:ser>
        <c:ser>
          <c:idx val="1"/>
          <c:order val="1"/>
          <c:tx>
            <c:strRef>
              <c:f>'nombre d''ouverture fraction fil'!$I$55</c:f>
              <c:strCache>
                <c:ptCount val="1"/>
                <c:pt idx="0">
                  <c:v>n f 0,75</c:v>
                </c:pt>
              </c:strCache>
            </c:strRef>
          </c:tx>
          <c:marker>
            <c:symbol val="none"/>
          </c:marker>
          <c:xVal>
            <c:numRef>
              <c:f>'nombre d''ouverture fraction fil'!$J$36:$GA$36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fil'!$J$55:$GA$55</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1-5FF2-4EBD-B39A-AA8060D4C8AB}"/>
            </c:ext>
          </c:extLst>
        </c:ser>
        <c:ser>
          <c:idx val="2"/>
          <c:order val="2"/>
          <c:tx>
            <c:strRef>
              <c:f>'nombre d''ouverture fraction fil'!$I$69</c:f>
              <c:strCache>
                <c:ptCount val="1"/>
                <c:pt idx="0">
                  <c:v>n f 0,5</c:v>
                </c:pt>
              </c:strCache>
            </c:strRef>
          </c:tx>
          <c:marker>
            <c:symbol val="none"/>
          </c:marker>
          <c:xVal>
            <c:numRef>
              <c:f>'nombre d''ouverture fraction fil'!$J$68:$GA$68</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fil'!$J$69:$GA$69</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2-5FF2-4EBD-B39A-AA8060D4C8AB}"/>
            </c:ext>
          </c:extLst>
        </c:ser>
        <c:ser>
          <c:idx val="3"/>
          <c:order val="3"/>
          <c:tx>
            <c:strRef>
              <c:f>'nombre d''ouverture fraction fil'!$I$83</c:f>
              <c:strCache>
                <c:ptCount val="1"/>
                <c:pt idx="0">
                  <c:v>n f 0,25</c:v>
                </c:pt>
              </c:strCache>
            </c:strRef>
          </c:tx>
          <c:marker>
            <c:symbol val="none"/>
          </c:marker>
          <c:xVal>
            <c:numRef>
              <c:f>'nombre d''ouverture fraction fil'!$J$82:$GA$82</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fil'!$J$83:$GA$83</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3-5FF2-4EBD-B39A-AA8060D4C8AB}"/>
            </c:ext>
          </c:extLst>
        </c:ser>
        <c:ser>
          <c:idx val="4"/>
          <c:order val="4"/>
          <c:tx>
            <c:strRef>
              <c:f>'nombre d''ouverture fraction fil'!$I$97</c:f>
              <c:strCache>
                <c:ptCount val="1"/>
                <c:pt idx="0">
                  <c:v>n f 0,125</c:v>
                </c:pt>
              </c:strCache>
            </c:strRef>
          </c:tx>
          <c:marker>
            <c:symbol val="none"/>
          </c:marker>
          <c:xVal>
            <c:numRef>
              <c:f>'nombre d''ouverture fraction fil'!$J$96:$GA$96</c:f>
              <c:numCache>
                <c:formatCode>General</c:formatCode>
                <c:ptCount val="174"/>
                <c:pt idx="0">
                  <c:v>30</c:v>
                </c:pt>
                <c:pt idx="1">
                  <c:v>36</c:v>
                </c:pt>
                <c:pt idx="2">
                  <c:v>42</c:v>
                </c:pt>
                <c:pt idx="3">
                  <c:v>48</c:v>
                </c:pt>
                <c:pt idx="4">
                  <c:v>54</c:v>
                </c:pt>
                <c:pt idx="5">
                  <c:v>60</c:v>
                </c:pt>
                <c:pt idx="6">
                  <c:v>66</c:v>
                </c:pt>
                <c:pt idx="7">
                  <c:v>72</c:v>
                </c:pt>
                <c:pt idx="8">
                  <c:v>78</c:v>
                </c:pt>
                <c:pt idx="9">
                  <c:v>84</c:v>
                </c:pt>
                <c:pt idx="10">
                  <c:v>90</c:v>
                </c:pt>
                <c:pt idx="11">
                  <c:v>96</c:v>
                </c:pt>
                <c:pt idx="12">
                  <c:v>102</c:v>
                </c:pt>
                <c:pt idx="13">
                  <c:v>108</c:v>
                </c:pt>
                <c:pt idx="14">
                  <c:v>114</c:v>
                </c:pt>
                <c:pt idx="15">
                  <c:v>120</c:v>
                </c:pt>
                <c:pt idx="16">
                  <c:v>126</c:v>
                </c:pt>
                <c:pt idx="17">
                  <c:v>132</c:v>
                </c:pt>
                <c:pt idx="18">
                  <c:v>138</c:v>
                </c:pt>
                <c:pt idx="19">
                  <c:v>144</c:v>
                </c:pt>
                <c:pt idx="20">
                  <c:v>150</c:v>
                </c:pt>
                <c:pt idx="21">
                  <c:v>156</c:v>
                </c:pt>
                <c:pt idx="22">
                  <c:v>162</c:v>
                </c:pt>
                <c:pt idx="23">
                  <c:v>168</c:v>
                </c:pt>
                <c:pt idx="24">
                  <c:v>174</c:v>
                </c:pt>
                <c:pt idx="25">
                  <c:v>180</c:v>
                </c:pt>
                <c:pt idx="26">
                  <c:v>186</c:v>
                </c:pt>
                <c:pt idx="27">
                  <c:v>192</c:v>
                </c:pt>
                <c:pt idx="28">
                  <c:v>198</c:v>
                </c:pt>
                <c:pt idx="29">
                  <c:v>204</c:v>
                </c:pt>
                <c:pt idx="30">
                  <c:v>210</c:v>
                </c:pt>
                <c:pt idx="31">
                  <c:v>216</c:v>
                </c:pt>
                <c:pt idx="32">
                  <c:v>222</c:v>
                </c:pt>
                <c:pt idx="33">
                  <c:v>228</c:v>
                </c:pt>
                <c:pt idx="34">
                  <c:v>234</c:v>
                </c:pt>
                <c:pt idx="35">
                  <c:v>240</c:v>
                </c:pt>
                <c:pt idx="36">
                  <c:v>246</c:v>
                </c:pt>
                <c:pt idx="37">
                  <c:v>252</c:v>
                </c:pt>
                <c:pt idx="38">
                  <c:v>258</c:v>
                </c:pt>
                <c:pt idx="39">
                  <c:v>264</c:v>
                </c:pt>
                <c:pt idx="40">
                  <c:v>270</c:v>
                </c:pt>
                <c:pt idx="41">
                  <c:v>276</c:v>
                </c:pt>
                <c:pt idx="42">
                  <c:v>282</c:v>
                </c:pt>
                <c:pt idx="43">
                  <c:v>288</c:v>
                </c:pt>
                <c:pt idx="44">
                  <c:v>294</c:v>
                </c:pt>
                <c:pt idx="45">
                  <c:v>300</c:v>
                </c:pt>
                <c:pt idx="46">
                  <c:v>306</c:v>
                </c:pt>
                <c:pt idx="47">
                  <c:v>312</c:v>
                </c:pt>
                <c:pt idx="48">
                  <c:v>318</c:v>
                </c:pt>
                <c:pt idx="49">
                  <c:v>324</c:v>
                </c:pt>
                <c:pt idx="50">
                  <c:v>330</c:v>
                </c:pt>
                <c:pt idx="51">
                  <c:v>336</c:v>
                </c:pt>
                <c:pt idx="52">
                  <c:v>342</c:v>
                </c:pt>
                <c:pt idx="53">
                  <c:v>348</c:v>
                </c:pt>
                <c:pt idx="54">
                  <c:v>354</c:v>
                </c:pt>
                <c:pt idx="55">
                  <c:v>360</c:v>
                </c:pt>
                <c:pt idx="56">
                  <c:v>366</c:v>
                </c:pt>
                <c:pt idx="57">
                  <c:v>372</c:v>
                </c:pt>
                <c:pt idx="58">
                  <c:v>378</c:v>
                </c:pt>
                <c:pt idx="59">
                  <c:v>384</c:v>
                </c:pt>
                <c:pt idx="60">
                  <c:v>390</c:v>
                </c:pt>
                <c:pt idx="61">
                  <c:v>396</c:v>
                </c:pt>
                <c:pt idx="62">
                  <c:v>402</c:v>
                </c:pt>
                <c:pt idx="63">
                  <c:v>408</c:v>
                </c:pt>
                <c:pt idx="64">
                  <c:v>414</c:v>
                </c:pt>
                <c:pt idx="65">
                  <c:v>420</c:v>
                </c:pt>
                <c:pt idx="66">
                  <c:v>426</c:v>
                </c:pt>
                <c:pt idx="67">
                  <c:v>432</c:v>
                </c:pt>
                <c:pt idx="68">
                  <c:v>438</c:v>
                </c:pt>
                <c:pt idx="69">
                  <c:v>444</c:v>
                </c:pt>
                <c:pt idx="70">
                  <c:v>450</c:v>
                </c:pt>
                <c:pt idx="71">
                  <c:v>456</c:v>
                </c:pt>
                <c:pt idx="72">
                  <c:v>462</c:v>
                </c:pt>
                <c:pt idx="73">
                  <c:v>468</c:v>
                </c:pt>
                <c:pt idx="74">
                  <c:v>474</c:v>
                </c:pt>
                <c:pt idx="75">
                  <c:v>480</c:v>
                </c:pt>
                <c:pt idx="76">
                  <c:v>486</c:v>
                </c:pt>
                <c:pt idx="77">
                  <c:v>492</c:v>
                </c:pt>
                <c:pt idx="78">
                  <c:v>498</c:v>
                </c:pt>
                <c:pt idx="79">
                  <c:v>504</c:v>
                </c:pt>
                <c:pt idx="80">
                  <c:v>510</c:v>
                </c:pt>
                <c:pt idx="81">
                  <c:v>516</c:v>
                </c:pt>
                <c:pt idx="82">
                  <c:v>522</c:v>
                </c:pt>
                <c:pt idx="83">
                  <c:v>528</c:v>
                </c:pt>
                <c:pt idx="84">
                  <c:v>534</c:v>
                </c:pt>
                <c:pt idx="85">
                  <c:v>540</c:v>
                </c:pt>
                <c:pt idx="86">
                  <c:v>546</c:v>
                </c:pt>
                <c:pt idx="87">
                  <c:v>552</c:v>
                </c:pt>
                <c:pt idx="88">
                  <c:v>558</c:v>
                </c:pt>
                <c:pt idx="89">
                  <c:v>564</c:v>
                </c:pt>
                <c:pt idx="90">
                  <c:v>570</c:v>
                </c:pt>
                <c:pt idx="91">
                  <c:v>576</c:v>
                </c:pt>
                <c:pt idx="92">
                  <c:v>582</c:v>
                </c:pt>
                <c:pt idx="93">
                  <c:v>588</c:v>
                </c:pt>
                <c:pt idx="94">
                  <c:v>594</c:v>
                </c:pt>
                <c:pt idx="95">
                  <c:v>600</c:v>
                </c:pt>
                <c:pt idx="96">
                  <c:v>606</c:v>
                </c:pt>
                <c:pt idx="97">
                  <c:v>612</c:v>
                </c:pt>
                <c:pt idx="98">
                  <c:v>618</c:v>
                </c:pt>
                <c:pt idx="99">
                  <c:v>624</c:v>
                </c:pt>
                <c:pt idx="100">
                  <c:v>630</c:v>
                </c:pt>
                <c:pt idx="101">
                  <c:v>636</c:v>
                </c:pt>
                <c:pt idx="102">
                  <c:v>642</c:v>
                </c:pt>
                <c:pt idx="103">
                  <c:v>648</c:v>
                </c:pt>
                <c:pt idx="104">
                  <c:v>654</c:v>
                </c:pt>
                <c:pt idx="105">
                  <c:v>660</c:v>
                </c:pt>
                <c:pt idx="106">
                  <c:v>666</c:v>
                </c:pt>
                <c:pt idx="107">
                  <c:v>672</c:v>
                </c:pt>
                <c:pt idx="108">
                  <c:v>678</c:v>
                </c:pt>
                <c:pt idx="109">
                  <c:v>684</c:v>
                </c:pt>
                <c:pt idx="110">
                  <c:v>690</c:v>
                </c:pt>
                <c:pt idx="111">
                  <c:v>696</c:v>
                </c:pt>
                <c:pt idx="112">
                  <c:v>702</c:v>
                </c:pt>
                <c:pt idx="113">
                  <c:v>708</c:v>
                </c:pt>
                <c:pt idx="114">
                  <c:v>714</c:v>
                </c:pt>
                <c:pt idx="115">
                  <c:v>720</c:v>
                </c:pt>
                <c:pt idx="116">
                  <c:v>726</c:v>
                </c:pt>
                <c:pt idx="117">
                  <c:v>732</c:v>
                </c:pt>
                <c:pt idx="118">
                  <c:v>738</c:v>
                </c:pt>
                <c:pt idx="119">
                  <c:v>744</c:v>
                </c:pt>
                <c:pt idx="120">
                  <c:v>750</c:v>
                </c:pt>
                <c:pt idx="121">
                  <c:v>756</c:v>
                </c:pt>
                <c:pt idx="122">
                  <c:v>762</c:v>
                </c:pt>
                <c:pt idx="123">
                  <c:v>768</c:v>
                </c:pt>
                <c:pt idx="124">
                  <c:v>774</c:v>
                </c:pt>
                <c:pt idx="125">
                  <c:v>780</c:v>
                </c:pt>
                <c:pt idx="126">
                  <c:v>786</c:v>
                </c:pt>
                <c:pt idx="127">
                  <c:v>792</c:v>
                </c:pt>
                <c:pt idx="128">
                  <c:v>798</c:v>
                </c:pt>
                <c:pt idx="129">
                  <c:v>804</c:v>
                </c:pt>
                <c:pt idx="130">
                  <c:v>810</c:v>
                </c:pt>
                <c:pt idx="131">
                  <c:v>816</c:v>
                </c:pt>
                <c:pt idx="132">
                  <c:v>822</c:v>
                </c:pt>
                <c:pt idx="133">
                  <c:v>828</c:v>
                </c:pt>
                <c:pt idx="134">
                  <c:v>834</c:v>
                </c:pt>
                <c:pt idx="135">
                  <c:v>840</c:v>
                </c:pt>
                <c:pt idx="136">
                  <c:v>846</c:v>
                </c:pt>
                <c:pt idx="137">
                  <c:v>852</c:v>
                </c:pt>
                <c:pt idx="138">
                  <c:v>858</c:v>
                </c:pt>
                <c:pt idx="139">
                  <c:v>864</c:v>
                </c:pt>
                <c:pt idx="140">
                  <c:v>870</c:v>
                </c:pt>
                <c:pt idx="141">
                  <c:v>876</c:v>
                </c:pt>
                <c:pt idx="142">
                  <c:v>882</c:v>
                </c:pt>
                <c:pt idx="143">
                  <c:v>888</c:v>
                </c:pt>
                <c:pt idx="144">
                  <c:v>894</c:v>
                </c:pt>
                <c:pt idx="145">
                  <c:v>900</c:v>
                </c:pt>
                <c:pt idx="146">
                  <c:v>906</c:v>
                </c:pt>
                <c:pt idx="147">
                  <c:v>912</c:v>
                </c:pt>
                <c:pt idx="148">
                  <c:v>918</c:v>
                </c:pt>
                <c:pt idx="149">
                  <c:v>924</c:v>
                </c:pt>
                <c:pt idx="150">
                  <c:v>930</c:v>
                </c:pt>
                <c:pt idx="151">
                  <c:v>936</c:v>
                </c:pt>
                <c:pt idx="152">
                  <c:v>942</c:v>
                </c:pt>
                <c:pt idx="153">
                  <c:v>948</c:v>
                </c:pt>
                <c:pt idx="154">
                  <c:v>954</c:v>
                </c:pt>
                <c:pt idx="155">
                  <c:v>960</c:v>
                </c:pt>
                <c:pt idx="156">
                  <c:v>966</c:v>
                </c:pt>
                <c:pt idx="157">
                  <c:v>972</c:v>
                </c:pt>
                <c:pt idx="158">
                  <c:v>978</c:v>
                </c:pt>
                <c:pt idx="159">
                  <c:v>984</c:v>
                </c:pt>
                <c:pt idx="160">
                  <c:v>990</c:v>
                </c:pt>
                <c:pt idx="161">
                  <c:v>996</c:v>
                </c:pt>
                <c:pt idx="162">
                  <c:v>1002</c:v>
                </c:pt>
                <c:pt idx="163">
                  <c:v>1008</c:v>
                </c:pt>
                <c:pt idx="164">
                  <c:v>1014</c:v>
                </c:pt>
                <c:pt idx="165">
                  <c:v>1020</c:v>
                </c:pt>
                <c:pt idx="166">
                  <c:v>1026</c:v>
                </c:pt>
                <c:pt idx="167">
                  <c:v>1032</c:v>
                </c:pt>
                <c:pt idx="168">
                  <c:v>1038</c:v>
                </c:pt>
                <c:pt idx="169">
                  <c:v>1044</c:v>
                </c:pt>
                <c:pt idx="170">
                  <c:v>1050</c:v>
                </c:pt>
                <c:pt idx="171">
                  <c:v>1056</c:v>
                </c:pt>
                <c:pt idx="172">
                  <c:v>1062</c:v>
                </c:pt>
                <c:pt idx="173">
                  <c:v>1068</c:v>
                </c:pt>
              </c:numCache>
            </c:numRef>
          </c:xVal>
          <c:yVal>
            <c:numRef>
              <c:f>'nombre d''ouverture fraction fil'!$J$97:$GA$97</c:f>
              <c:numCache>
                <c:formatCode>0</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yVal>
          <c:smooth val="1"/>
          <c:extLst xmlns:c16r2="http://schemas.microsoft.com/office/drawing/2015/06/chart">
            <c:ext xmlns:c16="http://schemas.microsoft.com/office/drawing/2014/chart" uri="{C3380CC4-5D6E-409C-BE32-E72D297353CC}">
              <c16:uniqueId val="{00000004-5FF2-4EBD-B39A-AA8060D4C8AB}"/>
            </c:ext>
          </c:extLst>
        </c:ser>
        <c:ser>
          <c:idx val="5"/>
          <c:order val="5"/>
          <c:tx>
            <c:v>V prélevé</c:v>
          </c:tx>
          <c:spPr>
            <a:ln>
              <a:prstDash val="dash"/>
            </a:ln>
          </c:spPr>
          <c:marker>
            <c:symbol val="none"/>
          </c:marker>
          <c:dPt>
            <c:idx val="1"/>
            <c:spPr>
              <a:ln>
                <a:solidFill>
                  <a:srgbClr val="FF0000"/>
                </a:solidFill>
                <a:prstDash val="dash"/>
              </a:ln>
            </c:spPr>
            <c:extLst xmlns:c16r2="http://schemas.microsoft.com/office/drawing/2015/06/chart">
              <c:ext xmlns:c16="http://schemas.microsoft.com/office/drawing/2014/chart" uri="{C3380CC4-5D6E-409C-BE32-E72D297353CC}">
                <c16:uniqueId val="{00000006-5FF2-4EBD-B39A-AA8060D4C8AB}"/>
              </c:ext>
            </c:extLst>
          </c:dPt>
          <c:xVal>
            <c:numRef>
              <c:f>'nombre d''ouverture fraction fil'!$J$40:$K$40</c:f>
              <c:numCache>
                <c:formatCode>General</c:formatCode>
                <c:ptCount val="2"/>
                <c:pt idx="0">
                  <c:v>0</c:v>
                </c:pt>
                <c:pt idx="1">
                  <c:v>0</c:v>
                </c:pt>
              </c:numCache>
            </c:numRef>
          </c:xVal>
          <c:yVal>
            <c:numRef>
              <c:f>'nombre d''ouverture fraction fil'!$J$41:$K$41</c:f>
              <c:numCache>
                <c:formatCode>0</c:formatCode>
                <c:ptCount val="2"/>
                <c:pt idx="0" formatCode="General">
                  <c:v>0</c:v>
                </c:pt>
                <c:pt idx="1">
                  <c:v>0</c:v>
                </c:pt>
              </c:numCache>
            </c:numRef>
          </c:yVal>
          <c:smooth val="1"/>
          <c:extLst xmlns:c16r2="http://schemas.microsoft.com/office/drawing/2015/06/chart">
            <c:ext xmlns:c16="http://schemas.microsoft.com/office/drawing/2014/chart" uri="{C3380CC4-5D6E-409C-BE32-E72D297353CC}">
              <c16:uniqueId val="{00000007-5FF2-4EBD-B39A-AA8060D4C8AB}"/>
            </c:ext>
          </c:extLst>
        </c:ser>
        <c:ser>
          <c:idx val="6"/>
          <c:order val="6"/>
          <c:tx>
            <c:v>222 litres</c:v>
          </c:tx>
          <c:spPr>
            <a:ln w="19050">
              <a:solidFill>
                <a:schemeClr val="tx1"/>
              </a:solidFill>
            </a:ln>
          </c:spPr>
          <c:marker>
            <c:symbol val="none"/>
          </c:marker>
          <c:xVal>
            <c:numRef>
              <c:f>'nombre d''ouverture fraction fil'!$J$43:$K$43</c:f>
              <c:numCache>
                <c:formatCode>General</c:formatCode>
                <c:ptCount val="2"/>
                <c:pt idx="0">
                  <c:v>222</c:v>
                </c:pt>
                <c:pt idx="1">
                  <c:v>222</c:v>
                </c:pt>
              </c:numCache>
            </c:numRef>
          </c:xVal>
          <c:yVal>
            <c:numRef>
              <c:f>'nombre d''ouverture fraction fil'!$J$42:$K$42</c:f>
              <c:numCache>
                <c:formatCode>0</c:formatCode>
                <c:ptCount val="2"/>
                <c:pt idx="0" formatCode="General">
                  <c:v>0</c:v>
                </c:pt>
                <c:pt idx="1">
                  <c:v>0</c:v>
                </c:pt>
              </c:numCache>
            </c:numRef>
          </c:yVal>
          <c:smooth val="1"/>
          <c:extLst xmlns:c16r2="http://schemas.microsoft.com/office/drawing/2015/06/chart">
            <c:ext xmlns:c16="http://schemas.microsoft.com/office/drawing/2014/chart" uri="{C3380CC4-5D6E-409C-BE32-E72D297353CC}">
              <c16:uniqueId val="{00000008-5FF2-4EBD-B39A-AA8060D4C8AB}"/>
            </c:ext>
          </c:extLst>
        </c:ser>
        <c:ser>
          <c:idx val="7"/>
          <c:order val="7"/>
          <c:tx>
            <c:v>666 litres</c:v>
          </c:tx>
          <c:spPr>
            <a:ln w="19050">
              <a:solidFill>
                <a:schemeClr val="tx1"/>
              </a:solidFill>
            </a:ln>
          </c:spPr>
          <c:marker>
            <c:symbol val="none"/>
          </c:marker>
          <c:xVal>
            <c:numRef>
              <c:f>'nombre d''ouverture fraction fil'!$J$44:$K$44</c:f>
              <c:numCache>
                <c:formatCode>General</c:formatCode>
                <c:ptCount val="2"/>
                <c:pt idx="0">
                  <c:v>666</c:v>
                </c:pt>
                <c:pt idx="1">
                  <c:v>666</c:v>
                </c:pt>
              </c:numCache>
            </c:numRef>
          </c:xVal>
          <c:yVal>
            <c:numRef>
              <c:f>'nombre d''ouverture fraction fil'!$J$42:$K$42</c:f>
              <c:numCache>
                <c:formatCode>0</c:formatCode>
                <c:ptCount val="2"/>
                <c:pt idx="0" formatCode="General">
                  <c:v>0</c:v>
                </c:pt>
                <c:pt idx="1">
                  <c:v>0</c:v>
                </c:pt>
              </c:numCache>
            </c:numRef>
          </c:yVal>
          <c:smooth val="1"/>
          <c:extLst xmlns:c16r2="http://schemas.microsoft.com/office/drawing/2015/06/chart">
            <c:ext xmlns:c16="http://schemas.microsoft.com/office/drawing/2014/chart" uri="{C3380CC4-5D6E-409C-BE32-E72D297353CC}">
              <c16:uniqueId val="{00000009-5FF2-4EBD-B39A-AA8060D4C8AB}"/>
            </c:ext>
          </c:extLst>
        </c:ser>
        <c:dLbls/>
        <c:axId val="190696064"/>
        <c:axId val="190776064"/>
      </c:scatterChart>
      <c:valAx>
        <c:axId val="190696064"/>
        <c:scaling>
          <c:orientation val="minMax"/>
        </c:scaling>
        <c:axPos val="b"/>
        <c:majorGridlines/>
        <c:title>
          <c:tx>
            <c:rich>
              <a:bodyPr/>
              <a:lstStyle/>
              <a:p>
                <a:pPr>
                  <a:defRPr sz="800"/>
                </a:pPr>
                <a:r>
                  <a:rPr lang="fr-FR" sz="800"/>
                  <a:t>volume prélevé</a:t>
                </a:r>
                <a:r>
                  <a:rPr lang="fr-FR" sz="800" baseline="0"/>
                  <a:t> en litre</a:t>
                </a:r>
                <a:endParaRPr lang="fr-FR" sz="800"/>
              </a:p>
            </c:rich>
          </c:tx>
        </c:title>
        <c:numFmt formatCode="General" sourceLinked="1"/>
        <c:majorTickMark val="none"/>
        <c:tickLblPos val="nextTo"/>
        <c:crossAx val="190776064"/>
        <c:crosses val="autoZero"/>
        <c:crossBetween val="midCat"/>
      </c:valAx>
      <c:valAx>
        <c:axId val="190776064"/>
        <c:scaling>
          <c:orientation val="minMax"/>
        </c:scaling>
        <c:axPos val="l"/>
        <c:majorGridlines>
          <c:spPr>
            <a:ln w="22225"/>
          </c:spPr>
        </c:majorGridlines>
        <c:minorGridlines/>
        <c:title>
          <c:tx>
            <c:rich>
              <a:bodyPr/>
              <a:lstStyle/>
              <a:p>
                <a:pPr>
                  <a:defRPr/>
                </a:pPr>
                <a:r>
                  <a:rPr lang="fr-FR"/>
                  <a:t>Nombre d'ouvertures</a:t>
                </a:r>
              </a:p>
            </c:rich>
          </c:tx>
        </c:title>
        <c:numFmt formatCode="0" sourceLinked="1"/>
        <c:majorTickMark val="none"/>
        <c:tickLblPos val="nextTo"/>
        <c:spPr>
          <a:ln w="22225"/>
        </c:spPr>
        <c:crossAx val="190696064"/>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sz="1800" b="1" i="0" baseline="0">
                <a:effectLst/>
              </a:rPr>
              <a:t>temps de saturation en fonction de l'empoussierement et  de la fraction du filtre analysé</a:t>
            </a:r>
            <a:endParaRPr lang="fr-FR">
              <a:effectLst/>
            </a:endParaRPr>
          </a:p>
        </c:rich>
      </c:tx>
      <c:layout>
        <c:manualLayout>
          <c:xMode val="edge"/>
          <c:yMode val="edge"/>
          <c:x val="0.11754096558680564"/>
          <c:y val="1.3745704467353955E-2"/>
        </c:manualLayout>
      </c:layout>
      <c:spPr>
        <a:noFill/>
      </c:spPr>
    </c:title>
    <c:plotArea>
      <c:layout/>
      <c:scatterChart>
        <c:scatterStyle val="smoothMarker"/>
        <c:ser>
          <c:idx val="0"/>
          <c:order val="0"/>
          <c:tx>
            <c:strRef>
              <c:f>temps!$I$11</c:f>
              <c:strCache>
                <c:ptCount val="1"/>
                <c:pt idx="0">
                  <c:v>f 1</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temps!$J$11:$BI$11</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0-5483-4109-9A57-5C5467EB4996}"/>
            </c:ext>
          </c:extLst>
        </c:ser>
        <c:ser>
          <c:idx val="1"/>
          <c:order val="1"/>
          <c:tx>
            <c:strRef>
              <c:f>temps!$I$12</c:f>
              <c:strCache>
                <c:ptCount val="1"/>
                <c:pt idx="0">
                  <c:v>f 0,75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temps!$J$12:$BI$12</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1-5483-4109-9A57-5C5467EB4996}"/>
            </c:ext>
          </c:extLst>
        </c:ser>
        <c:ser>
          <c:idx val="2"/>
          <c:order val="2"/>
          <c:tx>
            <c:strRef>
              <c:f>temps!$I$13</c:f>
              <c:strCache>
                <c:ptCount val="1"/>
                <c:pt idx="0">
                  <c:v>f 0,5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temps!$J$13:$BI$13</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2-5483-4109-9A57-5C5467EB4996}"/>
            </c:ext>
          </c:extLst>
        </c:ser>
        <c:ser>
          <c:idx val="3"/>
          <c:order val="3"/>
          <c:tx>
            <c:strRef>
              <c:f>temps!$I$14</c:f>
              <c:strCache>
                <c:ptCount val="1"/>
                <c:pt idx="0">
                  <c:v>f 0,25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temps!$J$14:$BI$14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3-5483-4109-9A57-5C5467EB4996}"/>
            </c:ext>
          </c:extLst>
        </c:ser>
        <c:ser>
          <c:idx val="4"/>
          <c:order val="4"/>
          <c:tx>
            <c:strRef>
              <c:f>temps!$I$15</c:f>
              <c:strCache>
                <c:ptCount val="1"/>
                <c:pt idx="0">
                  <c:v>f 0,125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temps!$J$15:$BI$15</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4-5483-4109-9A57-5C5467EB4996}"/>
            </c:ext>
          </c:extLst>
        </c:ser>
        <c:ser>
          <c:idx val="10"/>
          <c:order val="5"/>
          <c:tx>
            <c:strRef>
              <c:f>temps!$I$21</c:f>
              <c:strCache>
                <c:ptCount val="1"/>
                <c:pt idx="0">
                  <c:v>120 mn</c:v>
                </c:pt>
              </c:strCache>
            </c:strRef>
          </c:tx>
          <c:spPr>
            <a:ln w="22225">
              <a:solidFill>
                <a:srgbClr val="FF0000"/>
              </a:solidFill>
              <a:prstDash val="sysDot"/>
            </a:ln>
          </c:spPr>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temps!$J$21:$BI$21</c:f>
              <c:numCache>
                <c:formatCode>General</c:formatCode>
                <c:ptCount val="52"/>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numCache>
            </c:numRef>
          </c:yVal>
          <c:smooth val="1"/>
          <c:extLst xmlns:c16r2="http://schemas.microsoft.com/office/drawing/2015/06/chart">
            <c:ext xmlns:c16="http://schemas.microsoft.com/office/drawing/2014/chart" uri="{C3380CC4-5D6E-409C-BE32-E72D297353CC}">
              <c16:uniqueId val="{00000005-5483-4109-9A57-5C5467EB4996}"/>
            </c:ext>
          </c:extLst>
        </c:ser>
        <c:dLbls/>
        <c:axId val="191227776"/>
        <c:axId val="191254528"/>
      </c:scatterChart>
      <c:valAx>
        <c:axId val="191227776"/>
        <c:scaling>
          <c:orientation val="minMax"/>
        </c:scaling>
        <c:axPos val="b"/>
        <c:majorGridlines/>
        <c:minorGridlines/>
        <c:title>
          <c:tx>
            <c:rich>
              <a:bodyPr/>
              <a:lstStyle/>
              <a:p>
                <a:pPr>
                  <a:defRPr/>
                </a:pPr>
                <a:r>
                  <a:rPr lang="en-US"/>
                  <a:t>Concentration attendue f/l</a:t>
                </a:r>
              </a:p>
            </c:rich>
          </c:tx>
        </c:title>
        <c:numFmt formatCode="General" sourceLinked="1"/>
        <c:majorTickMark val="none"/>
        <c:tickLblPos val="nextTo"/>
        <c:crossAx val="191254528"/>
        <c:crosses val="autoZero"/>
        <c:crossBetween val="midCat"/>
      </c:valAx>
      <c:valAx>
        <c:axId val="191254528"/>
        <c:scaling>
          <c:orientation val="minMax"/>
        </c:scaling>
        <c:axPos val="l"/>
        <c:majorGridlines/>
        <c:title>
          <c:tx>
            <c:rich>
              <a:bodyPr/>
              <a:lstStyle/>
              <a:p>
                <a:pPr>
                  <a:defRPr/>
                </a:pPr>
                <a:r>
                  <a:rPr lang="en-US"/>
                  <a:t>temps  de prélévement maximum en miniute</a:t>
                </a:r>
              </a:p>
            </c:rich>
          </c:tx>
        </c:title>
        <c:numFmt formatCode="0" sourceLinked="1"/>
        <c:majorTickMark val="none"/>
        <c:tickLblPos val="nextTo"/>
        <c:crossAx val="191227776"/>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temps de saturation en fonction de l'empoussierement et  de la fraction du filtre analysé</a:t>
            </a:r>
          </a:p>
        </c:rich>
      </c:tx>
      <c:layout>
        <c:manualLayout>
          <c:xMode val="edge"/>
          <c:yMode val="edge"/>
          <c:x val="2.9843589634910772E-3"/>
          <c:y val="1.6580301861584941E-2"/>
        </c:manualLayout>
      </c:layout>
    </c:title>
    <c:plotArea>
      <c:layout>
        <c:manualLayout>
          <c:layoutTarget val="inner"/>
          <c:xMode val="edge"/>
          <c:yMode val="edge"/>
          <c:x val="6.1733233194379629E-2"/>
          <c:y val="1.4059077439935275E-2"/>
          <c:w val="0.85088876068747565"/>
          <c:h val="0.94286748112009389"/>
        </c:manualLayout>
      </c:layout>
      <c:scatterChart>
        <c:scatterStyle val="lineMarker"/>
        <c:ser>
          <c:idx val="1"/>
          <c:order val="0"/>
          <c:tx>
            <c:v>1</c:v>
          </c:tx>
          <c:spPr>
            <a:ln>
              <a:prstDash val="dash"/>
            </a:ln>
          </c:spPr>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temps!$J$11:$FZ$11</c:f>
              <c:numCache>
                <c:formatCode>0</c:formatCode>
                <c:ptCount val="1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numCache>
            </c:numRef>
          </c:yVal>
          <c:extLst xmlns:c16r2="http://schemas.microsoft.com/office/drawing/2015/06/chart">
            <c:ext xmlns:c16="http://schemas.microsoft.com/office/drawing/2014/chart" uri="{C3380CC4-5D6E-409C-BE32-E72D297353CC}">
              <c16:uniqueId val="{00000000-273C-48B0-B0FC-A612B9CEC42E}"/>
            </c:ext>
          </c:extLst>
        </c:ser>
        <c:ser>
          <c:idx val="0"/>
          <c:order val="1"/>
          <c:tx>
            <c:v>0.75</c:v>
          </c:tx>
          <c:spPr>
            <a:ln>
              <a:prstDash val="dash"/>
            </a:ln>
          </c:spPr>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temps!$J$12:$FZ$12</c:f>
              <c:numCache>
                <c:formatCode>0</c:formatCode>
                <c:ptCount val="1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numCache>
            </c:numRef>
          </c:yVal>
          <c:extLst xmlns:c16r2="http://schemas.microsoft.com/office/drawing/2015/06/chart">
            <c:ext xmlns:c16="http://schemas.microsoft.com/office/drawing/2014/chart" uri="{C3380CC4-5D6E-409C-BE32-E72D297353CC}">
              <c16:uniqueId val="{00000001-273C-48B0-B0FC-A612B9CEC42E}"/>
            </c:ext>
          </c:extLst>
        </c:ser>
        <c:ser>
          <c:idx val="2"/>
          <c:order val="2"/>
          <c:tx>
            <c:v>0.5</c:v>
          </c:tx>
          <c:spPr>
            <a:ln>
              <a:prstDash val="dash"/>
            </a:ln>
          </c:spPr>
          <c:marker>
            <c:symbol val="none"/>
          </c:marker>
          <c:xVal>
            <c:numRef>
              <c:f>temps!$J$38:$FZ$38</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temps!$J$13:$FZ$13</c:f>
              <c:numCache>
                <c:formatCode>0</c:formatCode>
                <c:ptCount val="1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numCache>
            </c:numRef>
          </c:yVal>
          <c:extLst xmlns:c16r2="http://schemas.microsoft.com/office/drawing/2015/06/chart">
            <c:ext xmlns:c16="http://schemas.microsoft.com/office/drawing/2014/chart" uri="{C3380CC4-5D6E-409C-BE32-E72D297353CC}">
              <c16:uniqueId val="{00000002-273C-48B0-B0FC-A612B9CEC42E}"/>
            </c:ext>
          </c:extLst>
        </c:ser>
        <c:ser>
          <c:idx val="3"/>
          <c:order val="3"/>
          <c:tx>
            <c:v>0.25</c:v>
          </c:tx>
          <c:spPr>
            <a:ln>
              <a:prstDash val="dash"/>
            </a:ln>
          </c:spPr>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temps!$J$14:$FZ$14</c:f>
              <c:numCache>
                <c:formatCode>0</c:formatCode>
                <c:ptCount val="1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numCache>
            </c:numRef>
          </c:yVal>
          <c:extLst xmlns:c16r2="http://schemas.microsoft.com/office/drawing/2015/06/chart">
            <c:ext xmlns:c16="http://schemas.microsoft.com/office/drawing/2014/chart" uri="{C3380CC4-5D6E-409C-BE32-E72D297353CC}">
              <c16:uniqueId val="{00000003-273C-48B0-B0FC-A612B9CEC42E}"/>
            </c:ext>
          </c:extLst>
        </c:ser>
        <c:ser>
          <c:idx val="5"/>
          <c:order val="4"/>
          <c:tx>
            <c:v>250 f1</c:v>
          </c:tx>
          <c:marker>
            <c:symbol val="none"/>
          </c:marker>
          <c:xVal>
            <c:numRef>
              <c:f>temps!$J$38:$FZ$38</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temps!$J$16:$FZ$16</c:f>
              <c:numCache>
                <c:formatCode>0</c:formatCode>
                <c:ptCount val="173"/>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pt idx="51">
                  <c:v>37.585910652920965</c:v>
                </c:pt>
                <c:pt idx="52">
                  <c:v>37.537537537537538</c:v>
                </c:pt>
                <c:pt idx="53">
                  <c:v>37.489288774635817</c:v>
                </c:pt>
                <c:pt idx="54">
                  <c:v>37.441163885323064</c:v>
                </c:pt>
                <c:pt idx="55">
                  <c:v>37.393162393162392</c:v>
                </c:pt>
                <c:pt idx="56">
                  <c:v>37.345283824157065</c:v>
                </c:pt>
                <c:pt idx="57">
                  <c:v>37.297527706734869</c:v>
                </c:pt>
                <c:pt idx="58">
                  <c:v>37.249893571732649</c:v>
                </c:pt>
                <c:pt idx="59">
                  <c:v>37.202380952380956</c:v>
                </c:pt>
                <c:pt idx="60">
                  <c:v>37.154989384288747</c:v>
                </c:pt>
                <c:pt idx="61">
                  <c:v>37.107718405428329</c:v>
                </c:pt>
                <c:pt idx="62">
                  <c:v>37.06056755612029</c:v>
                </c:pt>
                <c:pt idx="63">
                  <c:v>37.01353637901861</c:v>
                </c:pt>
                <c:pt idx="64">
                  <c:v>36.966624419095901</c:v>
                </c:pt>
                <c:pt idx="65">
                  <c:v>36.919831223628691</c:v>
                </c:pt>
                <c:pt idx="66">
                  <c:v>36.873156342182888</c:v>
                </c:pt>
                <c:pt idx="67">
                  <c:v>36.826599326599329</c:v>
                </c:pt>
                <c:pt idx="68">
                  <c:v>36.780159730979399</c:v>
                </c:pt>
                <c:pt idx="69">
                  <c:v>36.733837111670866</c:v>
                </c:pt>
                <c:pt idx="70">
                  <c:v>36.687631027253666</c:v>
                </c:pt>
                <c:pt idx="71">
                  <c:v>36.641541038525965</c:v>
                </c:pt>
                <c:pt idx="72">
                  <c:v>36.595566708490175</c:v>
                </c:pt>
                <c:pt idx="73">
                  <c:v>36.549707602339183</c:v>
                </c:pt>
                <c:pt idx="74">
                  <c:v>36.503963287442637</c:v>
                </c:pt>
                <c:pt idx="75">
                  <c:v>36.458333333333336</c:v>
                </c:pt>
                <c:pt idx="76">
                  <c:v>36.412817311693715</c:v>
                </c:pt>
                <c:pt idx="77">
                  <c:v>36.36741479634248</c:v>
                </c:pt>
                <c:pt idx="78">
                  <c:v>36.322125363221254</c:v>
                </c:pt>
                <c:pt idx="79">
                  <c:v>36.27694859038143</c:v>
                </c:pt>
                <c:pt idx="80">
                  <c:v>36.231884057971016</c:v>
                </c:pt>
                <c:pt idx="81">
                  <c:v>36.18693134822167</c:v>
                </c:pt>
                <c:pt idx="82">
                  <c:v>36.142090045435772</c:v>
                </c:pt>
                <c:pt idx="83">
                  <c:v>36.097359735973598</c:v>
                </c:pt>
                <c:pt idx="84">
                  <c:v>36.052740008240626</c:v>
                </c:pt>
                <c:pt idx="85">
                  <c:v>36.008230452674901</c:v>
                </c:pt>
                <c:pt idx="86">
                  <c:v>35.963830661734484</c:v>
                </c:pt>
                <c:pt idx="87">
                  <c:v>35.919540229885058</c:v>
                </c:pt>
                <c:pt idx="88">
                  <c:v>35.875358753587534</c:v>
                </c:pt>
                <c:pt idx="89">
                  <c:v>35.831285831285832</c:v>
                </c:pt>
                <c:pt idx="90">
                  <c:v>35.787321063394678</c:v>
                </c:pt>
                <c:pt idx="91">
                  <c:v>35.743464052287585</c:v>
                </c:pt>
                <c:pt idx="92">
                  <c:v>35.699714402284783</c:v>
                </c:pt>
                <c:pt idx="93">
                  <c:v>35.656071719641403</c:v>
                </c:pt>
                <c:pt idx="94">
                  <c:v>35.612535612535616</c:v>
                </c:pt>
                <c:pt idx="95">
                  <c:v>35.569105691056912</c:v>
                </c:pt>
                <c:pt idx="96">
                  <c:v>35.525781567194478</c:v>
                </c:pt>
                <c:pt idx="97">
                  <c:v>35.48256285482563</c:v>
                </c:pt>
                <c:pt idx="98">
                  <c:v>35.439449169704332</c:v>
                </c:pt>
                <c:pt idx="99">
                  <c:v>35.396440129449836</c:v>
                </c:pt>
                <c:pt idx="100">
                  <c:v>35.353535353535356</c:v>
                </c:pt>
                <c:pt idx="101">
                  <c:v>35.310734463276837</c:v>
                </c:pt>
                <c:pt idx="102">
                  <c:v>35.268037081821845</c:v>
                </c:pt>
                <c:pt idx="103">
                  <c:v>35.225442834138484</c:v>
                </c:pt>
                <c:pt idx="104">
                  <c:v>35.182951347004426</c:v>
                </c:pt>
                <c:pt idx="105">
                  <c:v>35.140562248995984</c:v>
                </c:pt>
                <c:pt idx="106">
                  <c:v>35.098275170477336</c:v>
                </c:pt>
                <c:pt idx="107">
                  <c:v>35.056089743589745</c:v>
                </c:pt>
                <c:pt idx="108">
                  <c:v>35.014005602240893</c:v>
                </c:pt>
                <c:pt idx="109">
                  <c:v>34.972022382094323</c:v>
                </c:pt>
                <c:pt idx="110">
                  <c:v>34.930139720558884</c:v>
                </c:pt>
                <c:pt idx="111">
                  <c:v>34.888357256778313</c:v>
                </c:pt>
                <c:pt idx="112">
                  <c:v>34.846674631620864</c:v>
                </c:pt>
                <c:pt idx="113">
                  <c:v>34.805091487669053</c:v>
                </c:pt>
                <c:pt idx="114">
                  <c:v>34.763607469209376</c:v>
                </c:pt>
                <c:pt idx="115">
                  <c:v>34.722222222222221</c:v>
                </c:pt>
                <c:pt idx="116">
                  <c:v>34.68093539437178</c:v>
                </c:pt>
                <c:pt idx="117">
                  <c:v>34.639746634996037</c:v>
                </c:pt>
                <c:pt idx="118">
                  <c:v>34.598655595096879</c:v>
                </c:pt>
                <c:pt idx="119">
                  <c:v>34.557661927330173</c:v>
                </c:pt>
                <c:pt idx="120">
                  <c:v>34.516765285996051</c:v>
                </c:pt>
                <c:pt idx="121">
                  <c:v>34.475965327029158</c:v>
                </c:pt>
                <c:pt idx="122">
                  <c:v>34.435261707988978</c:v>
                </c:pt>
                <c:pt idx="123">
                  <c:v>34.394654088050316</c:v>
                </c:pt>
                <c:pt idx="124">
                  <c:v>34.354142127993718</c:v>
                </c:pt>
                <c:pt idx="125">
                  <c:v>34.313725490196077</c:v>
                </c:pt>
                <c:pt idx="126">
                  <c:v>34.273403838621228</c:v>
                </c:pt>
                <c:pt idx="127">
                  <c:v>34.233176838810643</c:v>
                </c:pt>
                <c:pt idx="128">
                  <c:v>34.193044157874169</c:v>
                </c:pt>
                <c:pt idx="129">
                  <c:v>34.153005464480877</c:v>
                </c:pt>
                <c:pt idx="130">
                  <c:v>34.113060428849899</c:v>
                </c:pt>
                <c:pt idx="131">
                  <c:v>34.073208722741434</c:v>
                </c:pt>
                <c:pt idx="132">
                  <c:v>34.033450019447685</c:v>
                </c:pt>
                <c:pt idx="133">
                  <c:v>33.993783993783993</c:v>
                </c:pt>
                <c:pt idx="134">
                  <c:v>33.954210322079938</c:v>
                </c:pt>
                <c:pt idx="135">
                  <c:v>33.914728682170541</c:v>
                </c:pt>
                <c:pt idx="136">
                  <c:v>33.875338753387531</c:v>
                </c:pt>
                <c:pt idx="137">
                  <c:v>33.836040216550657</c:v>
                </c:pt>
                <c:pt idx="138">
                  <c:v>33.796832753959059</c:v>
                </c:pt>
                <c:pt idx="139">
                  <c:v>33.757716049382715</c:v>
                </c:pt>
                <c:pt idx="140">
                  <c:v>33.71868978805395</c:v>
                </c:pt>
                <c:pt idx="141">
                  <c:v>33.679753656658967</c:v>
                </c:pt>
                <c:pt idx="142">
                  <c:v>33.640907343329488</c:v>
                </c:pt>
                <c:pt idx="143">
                  <c:v>33.602150537634408</c:v>
                </c:pt>
                <c:pt idx="144">
                  <c:v>33.563482930571539</c:v>
                </c:pt>
                <c:pt idx="145">
                  <c:v>33.524904214559385</c:v>
                </c:pt>
                <c:pt idx="146">
                  <c:v>33.486414083429011</c:v>
                </c:pt>
                <c:pt idx="147">
                  <c:v>33.448012232415898</c:v>
                </c:pt>
                <c:pt idx="148">
                  <c:v>33.409698358151964</c:v>
                </c:pt>
                <c:pt idx="149">
                  <c:v>33.371472158657518</c:v>
                </c:pt>
                <c:pt idx="150">
                  <c:v>33.333333333333336</c:v>
                </c:pt>
                <c:pt idx="151">
                  <c:v>33.295281582952818</c:v>
                </c:pt>
                <c:pt idx="152">
                  <c:v>33.257316609654126</c:v>
                </c:pt>
                <c:pt idx="153">
                  <c:v>33.219438116932423</c:v>
                </c:pt>
                <c:pt idx="154">
                  <c:v>33.181645809632158</c:v>
                </c:pt>
                <c:pt idx="155">
                  <c:v>33.143939393939398</c:v>
                </c:pt>
                <c:pt idx="156">
                  <c:v>33.106318577374196</c:v>
                </c:pt>
                <c:pt idx="157">
                  <c:v>33.06878306878307</c:v>
                </c:pt>
                <c:pt idx="158">
                  <c:v>33.031332578331444</c:v>
                </c:pt>
                <c:pt idx="159">
                  <c:v>32.993966817496229</c:v>
                </c:pt>
                <c:pt idx="160">
                  <c:v>32.956685499058381</c:v>
                </c:pt>
                <c:pt idx="161">
                  <c:v>32.919488337095565</c:v>
                </c:pt>
                <c:pt idx="162">
                  <c:v>32.882375046974822</c:v>
                </c:pt>
                <c:pt idx="163">
                  <c:v>32.845345345345343</c:v>
                </c:pt>
                <c:pt idx="164">
                  <c:v>32.808398950131235</c:v>
                </c:pt>
                <c:pt idx="165">
                  <c:v>32.771535580524343</c:v>
                </c:pt>
                <c:pt idx="166">
                  <c:v>32.734754956977177</c:v>
                </c:pt>
                <c:pt idx="167">
                  <c:v>32.698056801195811</c:v>
                </c:pt>
                <c:pt idx="168">
                  <c:v>32.66144083613289</c:v>
                </c:pt>
                <c:pt idx="169">
                  <c:v>32.624906785980613</c:v>
                </c:pt>
                <c:pt idx="170">
                  <c:v>32.588454376163874</c:v>
                </c:pt>
                <c:pt idx="171">
                  <c:v>32.552083333333336</c:v>
                </c:pt>
                <c:pt idx="172">
                  <c:v>32.515793385358599</c:v>
                </c:pt>
              </c:numCache>
            </c:numRef>
          </c:yVal>
          <c:extLst xmlns:c16r2="http://schemas.microsoft.com/office/drawing/2015/06/chart">
            <c:ext xmlns:c16="http://schemas.microsoft.com/office/drawing/2014/chart" uri="{C3380CC4-5D6E-409C-BE32-E72D297353CC}">
              <c16:uniqueId val="{00000004-273C-48B0-B0FC-A612B9CEC42E}"/>
            </c:ext>
          </c:extLst>
        </c:ser>
        <c:ser>
          <c:idx val="6"/>
          <c:order val="5"/>
          <c:tx>
            <c:v>250 f 0.75</c:v>
          </c:tx>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temps!$J$17:$FZ$17</c:f>
              <c:numCache>
                <c:formatCode>0</c:formatCode>
                <c:ptCount val="173"/>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pt idx="51">
                  <c:v>50.114547537227956</c:v>
                </c:pt>
                <c:pt idx="52">
                  <c:v>50.050050050050054</c:v>
                </c:pt>
                <c:pt idx="53">
                  <c:v>49.985718366181089</c:v>
                </c:pt>
                <c:pt idx="54">
                  <c:v>49.921551847097419</c:v>
                </c:pt>
                <c:pt idx="55">
                  <c:v>49.857549857549856</c:v>
                </c:pt>
                <c:pt idx="56">
                  <c:v>49.793711765542753</c:v>
                </c:pt>
                <c:pt idx="57">
                  <c:v>49.730036942313156</c:v>
                </c:pt>
                <c:pt idx="58">
                  <c:v>49.666524762310196</c:v>
                </c:pt>
                <c:pt idx="59">
                  <c:v>49.603174603174608</c:v>
                </c:pt>
                <c:pt idx="60">
                  <c:v>49.539985845718327</c:v>
                </c:pt>
                <c:pt idx="61">
                  <c:v>49.476957873904439</c:v>
                </c:pt>
                <c:pt idx="62">
                  <c:v>49.414090074827051</c:v>
                </c:pt>
                <c:pt idx="63">
                  <c:v>49.351381838691481</c:v>
                </c:pt>
                <c:pt idx="64">
                  <c:v>49.288832558794532</c:v>
                </c:pt>
                <c:pt idx="65">
                  <c:v>49.226441631504919</c:v>
                </c:pt>
                <c:pt idx="66">
                  <c:v>49.164208456243848</c:v>
                </c:pt>
                <c:pt idx="67">
                  <c:v>49.102132435465769</c:v>
                </c:pt>
                <c:pt idx="68">
                  <c:v>49.040212974639196</c:v>
                </c:pt>
                <c:pt idx="69">
                  <c:v>48.978449482227823</c:v>
                </c:pt>
                <c:pt idx="70">
                  <c:v>48.916841369671552</c:v>
                </c:pt>
                <c:pt idx="71">
                  <c:v>48.855388051367953</c:v>
                </c:pt>
                <c:pt idx="72">
                  <c:v>48.794088944653566</c:v>
                </c:pt>
                <c:pt idx="73">
                  <c:v>48.732943469785575</c:v>
                </c:pt>
                <c:pt idx="74">
                  <c:v>48.671951049923514</c:v>
                </c:pt>
                <c:pt idx="75">
                  <c:v>48.611111111111114</c:v>
                </c:pt>
                <c:pt idx="76">
                  <c:v>48.550423082258284</c:v>
                </c:pt>
                <c:pt idx="77">
                  <c:v>48.489886395123307</c:v>
                </c:pt>
                <c:pt idx="78">
                  <c:v>48.429500484295005</c:v>
                </c:pt>
                <c:pt idx="79">
                  <c:v>48.36926478717524</c:v>
                </c:pt>
                <c:pt idx="80">
                  <c:v>48.309178743961354</c:v>
                </c:pt>
                <c:pt idx="81">
                  <c:v>48.249241797628891</c:v>
                </c:pt>
                <c:pt idx="82">
                  <c:v>48.189453393914363</c:v>
                </c:pt>
                <c:pt idx="83">
                  <c:v>48.12981298129813</c:v>
                </c:pt>
                <c:pt idx="84">
                  <c:v>48.070320010987501</c:v>
                </c:pt>
                <c:pt idx="85">
                  <c:v>48.010973936899866</c:v>
                </c:pt>
                <c:pt idx="86">
                  <c:v>47.951774215645976</c:v>
                </c:pt>
                <c:pt idx="87">
                  <c:v>47.892720306513411</c:v>
                </c:pt>
                <c:pt idx="88">
                  <c:v>47.833811671450043</c:v>
                </c:pt>
                <c:pt idx="89">
                  <c:v>47.775047775047774</c:v>
                </c:pt>
                <c:pt idx="90">
                  <c:v>47.716428084526235</c:v>
                </c:pt>
                <c:pt idx="91">
                  <c:v>47.657952069716778</c:v>
                </c:pt>
                <c:pt idx="92">
                  <c:v>47.59961920304638</c:v>
                </c:pt>
                <c:pt idx="93">
                  <c:v>47.541428959521873</c:v>
                </c:pt>
                <c:pt idx="94">
                  <c:v>47.483380816714153</c:v>
                </c:pt>
                <c:pt idx="95">
                  <c:v>47.425474254742547</c:v>
                </c:pt>
                <c:pt idx="96">
                  <c:v>47.367708756259304</c:v>
                </c:pt>
                <c:pt idx="97">
                  <c:v>47.310083806434172</c:v>
                </c:pt>
                <c:pt idx="98">
                  <c:v>47.252598892939112</c:v>
                </c:pt>
                <c:pt idx="99">
                  <c:v>47.195253505933117</c:v>
                </c:pt>
                <c:pt idx="100">
                  <c:v>47.138047138047142</c:v>
                </c:pt>
                <c:pt idx="101">
                  <c:v>47.080979284369114</c:v>
                </c:pt>
                <c:pt idx="102">
                  <c:v>47.024049442429124</c:v>
                </c:pt>
                <c:pt idx="103">
                  <c:v>46.967257112184647</c:v>
                </c:pt>
                <c:pt idx="104">
                  <c:v>46.910601796005899</c:v>
                </c:pt>
                <c:pt idx="105">
                  <c:v>46.854082998661312</c:v>
                </c:pt>
                <c:pt idx="106">
                  <c:v>46.797700227303118</c:v>
                </c:pt>
                <c:pt idx="107">
                  <c:v>46.741452991452995</c:v>
                </c:pt>
                <c:pt idx="108">
                  <c:v>46.685340802987859</c:v>
                </c:pt>
                <c:pt idx="109">
                  <c:v>46.629363176125764</c:v>
                </c:pt>
                <c:pt idx="110">
                  <c:v>46.573519627411848</c:v>
                </c:pt>
                <c:pt idx="111">
                  <c:v>46.51780967570442</c:v>
                </c:pt>
                <c:pt idx="112">
                  <c:v>46.46223284216115</c:v>
                </c:pt>
                <c:pt idx="113">
                  <c:v>46.406788650225401</c:v>
                </c:pt>
                <c:pt idx="114">
                  <c:v>46.351476625612499</c:v>
                </c:pt>
                <c:pt idx="115">
                  <c:v>46.296296296296298</c:v>
                </c:pt>
                <c:pt idx="116">
                  <c:v>46.241247192495706</c:v>
                </c:pt>
                <c:pt idx="117">
                  <c:v>46.186328846661382</c:v>
                </c:pt>
                <c:pt idx="118">
                  <c:v>46.131540793462506</c:v>
                </c:pt>
                <c:pt idx="119">
                  <c:v>46.076882569773566</c:v>
                </c:pt>
                <c:pt idx="120">
                  <c:v>46.022353714661399</c:v>
                </c:pt>
                <c:pt idx="121">
                  <c:v>45.967953769372208</c:v>
                </c:pt>
                <c:pt idx="122">
                  <c:v>45.913682277318635</c:v>
                </c:pt>
                <c:pt idx="123">
                  <c:v>45.859538784067091</c:v>
                </c:pt>
                <c:pt idx="124">
                  <c:v>45.805522837324958</c:v>
                </c:pt>
                <c:pt idx="125">
                  <c:v>45.751633986928105</c:v>
                </c:pt>
                <c:pt idx="126">
                  <c:v>45.697871784828301</c:v>
                </c:pt>
                <c:pt idx="127">
                  <c:v>45.644235785080859</c:v>
                </c:pt>
                <c:pt idx="128">
                  <c:v>45.590725543832228</c:v>
                </c:pt>
                <c:pt idx="129">
                  <c:v>45.537340619307834</c:v>
                </c:pt>
                <c:pt idx="130">
                  <c:v>45.484080571799865</c:v>
                </c:pt>
                <c:pt idx="131">
                  <c:v>45.430944963655243</c:v>
                </c:pt>
                <c:pt idx="132">
                  <c:v>45.377933359263579</c:v>
                </c:pt>
                <c:pt idx="133">
                  <c:v>45.325045325045323</c:v>
                </c:pt>
                <c:pt idx="134">
                  <c:v>45.272280429439917</c:v>
                </c:pt>
                <c:pt idx="135">
                  <c:v>45.219638242894057</c:v>
                </c:pt>
                <c:pt idx="136">
                  <c:v>45.167118337850042</c:v>
                </c:pt>
                <c:pt idx="137">
                  <c:v>45.114720288734212</c:v>
                </c:pt>
                <c:pt idx="138">
                  <c:v>45.06244367194541</c:v>
                </c:pt>
                <c:pt idx="139">
                  <c:v>45.010288065843618</c:v>
                </c:pt>
                <c:pt idx="140">
                  <c:v>44.958253050738598</c:v>
                </c:pt>
                <c:pt idx="141">
                  <c:v>44.906338208878623</c:v>
                </c:pt>
                <c:pt idx="142">
                  <c:v>44.854543124439317</c:v>
                </c:pt>
                <c:pt idx="143">
                  <c:v>44.802867383512542</c:v>
                </c:pt>
                <c:pt idx="144">
                  <c:v>44.751310574095385</c:v>
                </c:pt>
                <c:pt idx="145">
                  <c:v>44.699872286079177</c:v>
                </c:pt>
                <c:pt idx="146">
                  <c:v>44.648552111238679</c:v>
                </c:pt>
                <c:pt idx="147">
                  <c:v>44.5973496432212</c:v>
                </c:pt>
                <c:pt idx="148">
                  <c:v>44.546264477535949</c:v>
                </c:pt>
                <c:pt idx="149">
                  <c:v>44.495296211543355</c:v>
                </c:pt>
                <c:pt idx="150">
                  <c:v>44.44444444444445</c:v>
                </c:pt>
                <c:pt idx="151">
                  <c:v>44.393708777270426</c:v>
                </c:pt>
                <c:pt idx="152">
                  <c:v>44.343088812872168</c:v>
                </c:pt>
                <c:pt idx="153">
                  <c:v>44.2925841559099</c:v>
                </c:pt>
                <c:pt idx="154">
                  <c:v>44.242194412842878</c:v>
                </c:pt>
                <c:pt idx="155">
                  <c:v>44.191919191919197</c:v>
                </c:pt>
                <c:pt idx="156">
                  <c:v>44.141758103165593</c:v>
                </c:pt>
                <c:pt idx="157">
                  <c:v>44.091710758377424</c:v>
                </c:pt>
                <c:pt idx="158">
                  <c:v>44.041776771108594</c:v>
                </c:pt>
                <c:pt idx="159">
                  <c:v>43.991955756661639</c:v>
                </c:pt>
                <c:pt idx="160">
                  <c:v>43.942247332077841</c:v>
                </c:pt>
                <c:pt idx="161">
                  <c:v>43.892651116127418</c:v>
                </c:pt>
                <c:pt idx="162">
                  <c:v>43.84316672929976</c:v>
                </c:pt>
                <c:pt idx="163">
                  <c:v>43.793793793793789</c:v>
                </c:pt>
                <c:pt idx="164">
                  <c:v>43.744531933508313</c:v>
                </c:pt>
                <c:pt idx="165">
                  <c:v>43.695380774032458</c:v>
                </c:pt>
                <c:pt idx="166">
                  <c:v>43.646339942636239</c:v>
                </c:pt>
                <c:pt idx="167">
                  <c:v>43.597409068261079</c:v>
                </c:pt>
                <c:pt idx="168">
                  <c:v>43.54858778151052</c:v>
                </c:pt>
                <c:pt idx="169">
                  <c:v>43.499875714640815</c:v>
                </c:pt>
                <c:pt idx="170">
                  <c:v>43.451272501551834</c:v>
                </c:pt>
                <c:pt idx="171">
                  <c:v>43.402777777777779</c:v>
                </c:pt>
                <c:pt idx="172">
                  <c:v>43.354391180478132</c:v>
                </c:pt>
              </c:numCache>
            </c:numRef>
          </c:yVal>
          <c:extLst xmlns:c16r2="http://schemas.microsoft.com/office/drawing/2015/06/chart">
            <c:ext xmlns:c16="http://schemas.microsoft.com/office/drawing/2014/chart" uri="{C3380CC4-5D6E-409C-BE32-E72D297353CC}">
              <c16:uniqueId val="{00000005-273C-48B0-B0FC-A612B9CEC42E}"/>
            </c:ext>
          </c:extLst>
        </c:ser>
        <c:ser>
          <c:idx val="7"/>
          <c:order val="6"/>
          <c:tx>
            <c:v>250 f 0.5</c:v>
          </c:tx>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temps!$J$18:$FZ$18</c:f>
              <c:numCache>
                <c:formatCode>0</c:formatCode>
                <c:ptCount val="173"/>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pt idx="51">
                  <c:v>75.171821305841931</c:v>
                </c:pt>
                <c:pt idx="52">
                  <c:v>75.075075075075077</c:v>
                </c:pt>
                <c:pt idx="53">
                  <c:v>74.978577549271634</c:v>
                </c:pt>
                <c:pt idx="54">
                  <c:v>74.882327770646128</c:v>
                </c:pt>
                <c:pt idx="55">
                  <c:v>74.786324786324784</c:v>
                </c:pt>
                <c:pt idx="56">
                  <c:v>74.690567648314129</c:v>
                </c:pt>
                <c:pt idx="57">
                  <c:v>74.595055413469737</c:v>
                </c:pt>
                <c:pt idx="58">
                  <c:v>74.499787143465298</c:v>
                </c:pt>
                <c:pt idx="59">
                  <c:v>74.404761904761912</c:v>
                </c:pt>
                <c:pt idx="60">
                  <c:v>74.309978768577494</c:v>
                </c:pt>
                <c:pt idx="61">
                  <c:v>74.215436810856659</c:v>
                </c:pt>
                <c:pt idx="62">
                  <c:v>74.12113511224058</c:v>
                </c:pt>
                <c:pt idx="63">
                  <c:v>74.027072758037221</c:v>
                </c:pt>
                <c:pt idx="64">
                  <c:v>73.933248838191801</c:v>
                </c:pt>
                <c:pt idx="65">
                  <c:v>73.839662447257382</c:v>
                </c:pt>
                <c:pt idx="66">
                  <c:v>73.746312684365776</c:v>
                </c:pt>
                <c:pt idx="67">
                  <c:v>73.653198653198658</c:v>
                </c:pt>
                <c:pt idx="68">
                  <c:v>73.560319461958798</c:v>
                </c:pt>
                <c:pt idx="69">
                  <c:v>73.467674223341731</c:v>
                </c:pt>
                <c:pt idx="70">
                  <c:v>73.375262054507331</c:v>
                </c:pt>
                <c:pt idx="71">
                  <c:v>73.28308207705193</c:v>
                </c:pt>
                <c:pt idx="72">
                  <c:v>73.19113341698035</c:v>
                </c:pt>
                <c:pt idx="73">
                  <c:v>73.099415204678365</c:v>
                </c:pt>
                <c:pt idx="74">
                  <c:v>73.007926574885275</c:v>
                </c:pt>
                <c:pt idx="75">
                  <c:v>72.916666666666671</c:v>
                </c:pt>
                <c:pt idx="76">
                  <c:v>72.82563462338743</c:v>
                </c:pt>
                <c:pt idx="77">
                  <c:v>72.73482959268496</c:v>
                </c:pt>
                <c:pt idx="78">
                  <c:v>72.644250726442507</c:v>
                </c:pt>
                <c:pt idx="79">
                  <c:v>72.55389718076286</c:v>
                </c:pt>
                <c:pt idx="80">
                  <c:v>72.463768115942031</c:v>
                </c:pt>
                <c:pt idx="81">
                  <c:v>72.373862696443339</c:v>
                </c:pt>
                <c:pt idx="82">
                  <c:v>72.284180090871544</c:v>
                </c:pt>
                <c:pt idx="83">
                  <c:v>72.194719471947195</c:v>
                </c:pt>
                <c:pt idx="84">
                  <c:v>72.105480016481252</c:v>
                </c:pt>
                <c:pt idx="85">
                  <c:v>72.016460905349803</c:v>
                </c:pt>
                <c:pt idx="86">
                  <c:v>71.927661323468968</c:v>
                </c:pt>
                <c:pt idx="87">
                  <c:v>71.839080459770116</c:v>
                </c:pt>
                <c:pt idx="88">
                  <c:v>71.750717507175068</c:v>
                </c:pt>
                <c:pt idx="89">
                  <c:v>71.662571662571665</c:v>
                </c:pt>
                <c:pt idx="90">
                  <c:v>71.574642126789357</c:v>
                </c:pt>
                <c:pt idx="91">
                  <c:v>71.486928104575171</c:v>
                </c:pt>
                <c:pt idx="92">
                  <c:v>71.399428804569567</c:v>
                </c:pt>
                <c:pt idx="93">
                  <c:v>71.312143439282806</c:v>
                </c:pt>
                <c:pt idx="94">
                  <c:v>71.225071225071233</c:v>
                </c:pt>
                <c:pt idx="95">
                  <c:v>71.138211382113823</c:v>
                </c:pt>
                <c:pt idx="96">
                  <c:v>71.051563134388957</c:v>
                </c:pt>
                <c:pt idx="97">
                  <c:v>70.965125709651261</c:v>
                </c:pt>
                <c:pt idx="98">
                  <c:v>70.878898339408664</c:v>
                </c:pt>
                <c:pt idx="99">
                  <c:v>70.792880258899672</c:v>
                </c:pt>
                <c:pt idx="100">
                  <c:v>70.707070707070713</c:v>
                </c:pt>
                <c:pt idx="101">
                  <c:v>70.621468926553675</c:v>
                </c:pt>
                <c:pt idx="102">
                  <c:v>70.53607416364369</c:v>
                </c:pt>
                <c:pt idx="103">
                  <c:v>70.450885668276968</c:v>
                </c:pt>
                <c:pt idx="104">
                  <c:v>70.365902694008852</c:v>
                </c:pt>
                <c:pt idx="105">
                  <c:v>70.281124497991968</c:v>
                </c:pt>
                <c:pt idx="106">
                  <c:v>70.196550340954673</c:v>
                </c:pt>
                <c:pt idx="107">
                  <c:v>70.112179487179489</c:v>
                </c:pt>
                <c:pt idx="108">
                  <c:v>70.028011204481786</c:v>
                </c:pt>
                <c:pt idx="109">
                  <c:v>69.944044764188646</c:v>
                </c:pt>
                <c:pt idx="110">
                  <c:v>69.860279441117768</c:v>
                </c:pt>
                <c:pt idx="111">
                  <c:v>69.776714513556627</c:v>
                </c:pt>
                <c:pt idx="112">
                  <c:v>69.693349263241728</c:v>
                </c:pt>
                <c:pt idx="113">
                  <c:v>69.610182975338105</c:v>
                </c:pt>
                <c:pt idx="114">
                  <c:v>69.527214938418751</c:v>
                </c:pt>
                <c:pt idx="115">
                  <c:v>69.444444444444443</c:v>
                </c:pt>
                <c:pt idx="116">
                  <c:v>69.361870788743559</c:v>
                </c:pt>
                <c:pt idx="117">
                  <c:v>69.279493269992074</c:v>
                </c:pt>
                <c:pt idx="118">
                  <c:v>69.197311190193759</c:v>
                </c:pt>
                <c:pt idx="119">
                  <c:v>69.115323854660346</c:v>
                </c:pt>
                <c:pt idx="120">
                  <c:v>69.033530571992102</c:v>
                </c:pt>
                <c:pt idx="121">
                  <c:v>68.951930654058316</c:v>
                </c:pt>
                <c:pt idx="122">
                  <c:v>68.870523415977956</c:v>
                </c:pt>
                <c:pt idx="123">
                  <c:v>68.789308176100633</c:v>
                </c:pt>
                <c:pt idx="124">
                  <c:v>68.708284255987436</c:v>
                </c:pt>
                <c:pt idx="125">
                  <c:v>68.627450980392155</c:v>
                </c:pt>
                <c:pt idx="126">
                  <c:v>68.546807677242455</c:v>
                </c:pt>
                <c:pt idx="127">
                  <c:v>68.466353677621285</c:v>
                </c:pt>
                <c:pt idx="128">
                  <c:v>68.386088315748339</c:v>
                </c:pt>
                <c:pt idx="129">
                  <c:v>68.306010928961754</c:v>
                </c:pt>
                <c:pt idx="130">
                  <c:v>68.226120857699797</c:v>
                </c:pt>
                <c:pt idx="131">
                  <c:v>68.146417445482868</c:v>
                </c:pt>
                <c:pt idx="132">
                  <c:v>68.066900038895369</c:v>
                </c:pt>
                <c:pt idx="133">
                  <c:v>67.987567987567985</c:v>
                </c:pt>
                <c:pt idx="134">
                  <c:v>67.908420644159875</c:v>
                </c:pt>
                <c:pt idx="135">
                  <c:v>67.829457364341081</c:v>
                </c:pt>
                <c:pt idx="136">
                  <c:v>67.750677506775062</c:v>
                </c:pt>
                <c:pt idx="137">
                  <c:v>67.672080433101314</c:v>
                </c:pt>
                <c:pt idx="138">
                  <c:v>67.593665507918118</c:v>
                </c:pt>
                <c:pt idx="139">
                  <c:v>67.51543209876543</c:v>
                </c:pt>
                <c:pt idx="140">
                  <c:v>67.437379576107901</c:v>
                </c:pt>
                <c:pt idx="141">
                  <c:v>67.359507313317934</c:v>
                </c:pt>
                <c:pt idx="142">
                  <c:v>67.281814686658976</c:v>
                </c:pt>
                <c:pt idx="143">
                  <c:v>67.204301075268816</c:v>
                </c:pt>
                <c:pt idx="144">
                  <c:v>67.126965861143077</c:v>
                </c:pt>
                <c:pt idx="145">
                  <c:v>67.049808429118769</c:v>
                </c:pt>
                <c:pt idx="146">
                  <c:v>66.972828166858022</c:v>
                </c:pt>
                <c:pt idx="147">
                  <c:v>66.896024464831797</c:v>
                </c:pt>
                <c:pt idx="148">
                  <c:v>66.819396716303928</c:v>
                </c:pt>
                <c:pt idx="149">
                  <c:v>66.742944317315036</c:v>
                </c:pt>
                <c:pt idx="150">
                  <c:v>66.666666666666671</c:v>
                </c:pt>
                <c:pt idx="151">
                  <c:v>66.590563165905635</c:v>
                </c:pt>
                <c:pt idx="152">
                  <c:v>66.514633219308251</c:v>
                </c:pt>
                <c:pt idx="153">
                  <c:v>66.438876233864846</c:v>
                </c:pt>
                <c:pt idx="154">
                  <c:v>66.363291619264317</c:v>
                </c:pt>
                <c:pt idx="155">
                  <c:v>66.287878787878796</c:v>
                </c:pt>
                <c:pt idx="156">
                  <c:v>66.212637154748393</c:v>
                </c:pt>
                <c:pt idx="157">
                  <c:v>66.137566137566139</c:v>
                </c:pt>
                <c:pt idx="158">
                  <c:v>66.062665156662888</c:v>
                </c:pt>
                <c:pt idx="159">
                  <c:v>65.987933634992459</c:v>
                </c:pt>
                <c:pt idx="160">
                  <c:v>65.913370998116761</c:v>
                </c:pt>
                <c:pt idx="161">
                  <c:v>65.83897667419113</c:v>
                </c:pt>
                <c:pt idx="162">
                  <c:v>65.764750093949644</c:v>
                </c:pt>
                <c:pt idx="163">
                  <c:v>65.690690690690687</c:v>
                </c:pt>
                <c:pt idx="164">
                  <c:v>65.616797900262469</c:v>
                </c:pt>
                <c:pt idx="165">
                  <c:v>65.543071161048687</c:v>
                </c:pt>
                <c:pt idx="166">
                  <c:v>65.469509913954354</c:v>
                </c:pt>
                <c:pt idx="167">
                  <c:v>65.396113602391623</c:v>
                </c:pt>
                <c:pt idx="168">
                  <c:v>65.32288167226578</c:v>
                </c:pt>
                <c:pt idx="169">
                  <c:v>65.249813571961226</c:v>
                </c:pt>
                <c:pt idx="170">
                  <c:v>65.176908752327748</c:v>
                </c:pt>
                <c:pt idx="171">
                  <c:v>65.104166666666671</c:v>
                </c:pt>
                <c:pt idx="172">
                  <c:v>65.031586770717198</c:v>
                </c:pt>
              </c:numCache>
            </c:numRef>
          </c:yVal>
          <c:extLst xmlns:c16r2="http://schemas.microsoft.com/office/drawing/2015/06/chart">
            <c:ext xmlns:c16="http://schemas.microsoft.com/office/drawing/2014/chart" uri="{C3380CC4-5D6E-409C-BE32-E72D297353CC}">
              <c16:uniqueId val="{00000006-273C-48B0-B0FC-A612B9CEC42E}"/>
            </c:ext>
          </c:extLst>
        </c:ser>
        <c:ser>
          <c:idx val="8"/>
          <c:order val="7"/>
          <c:tx>
            <c:v>250 f 0.25</c:v>
          </c:tx>
          <c:marker>
            <c:symbol val="none"/>
          </c:marker>
          <c:xVal>
            <c:numRef>
              <c:f>temps!$J$10:$FZ$10</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temps!$J$19:$FZ$19</c:f>
              <c:numCache>
                <c:formatCode>0</c:formatCode>
                <c:ptCount val="173"/>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pt idx="51">
                  <c:v>150.34364261168386</c:v>
                </c:pt>
                <c:pt idx="52">
                  <c:v>150.15015015015015</c:v>
                </c:pt>
                <c:pt idx="53">
                  <c:v>149.95715509854327</c:v>
                </c:pt>
                <c:pt idx="54">
                  <c:v>149.76465554129226</c:v>
                </c:pt>
                <c:pt idx="55">
                  <c:v>149.57264957264957</c:v>
                </c:pt>
                <c:pt idx="56">
                  <c:v>149.38113529662826</c:v>
                </c:pt>
                <c:pt idx="57">
                  <c:v>149.19011082693947</c:v>
                </c:pt>
                <c:pt idx="58">
                  <c:v>148.9995742869306</c:v>
                </c:pt>
                <c:pt idx="59">
                  <c:v>148.80952380952382</c:v>
                </c:pt>
                <c:pt idx="60">
                  <c:v>148.61995753715499</c:v>
                </c:pt>
                <c:pt idx="61">
                  <c:v>148.43087362171332</c:v>
                </c:pt>
                <c:pt idx="62">
                  <c:v>148.24227022448116</c:v>
                </c:pt>
                <c:pt idx="63">
                  <c:v>148.05414551607444</c:v>
                </c:pt>
                <c:pt idx="64">
                  <c:v>147.8664976763836</c:v>
                </c:pt>
                <c:pt idx="65">
                  <c:v>147.67932489451476</c:v>
                </c:pt>
                <c:pt idx="66">
                  <c:v>147.49262536873155</c:v>
                </c:pt>
                <c:pt idx="67">
                  <c:v>147.30639730639732</c:v>
                </c:pt>
                <c:pt idx="68">
                  <c:v>147.1206389239176</c:v>
                </c:pt>
                <c:pt idx="69">
                  <c:v>146.93534844668346</c:v>
                </c:pt>
                <c:pt idx="70">
                  <c:v>146.75052410901466</c:v>
                </c:pt>
                <c:pt idx="71">
                  <c:v>146.56616415410386</c:v>
                </c:pt>
                <c:pt idx="72">
                  <c:v>146.3822668339607</c:v>
                </c:pt>
                <c:pt idx="73">
                  <c:v>146.19883040935673</c:v>
                </c:pt>
                <c:pt idx="74">
                  <c:v>146.01585314977055</c:v>
                </c:pt>
                <c:pt idx="75">
                  <c:v>145.83333333333334</c:v>
                </c:pt>
                <c:pt idx="76">
                  <c:v>145.65126924677486</c:v>
                </c:pt>
                <c:pt idx="77">
                  <c:v>145.46965918536992</c:v>
                </c:pt>
                <c:pt idx="78">
                  <c:v>145.28850145288501</c:v>
                </c:pt>
                <c:pt idx="79">
                  <c:v>145.10779436152572</c:v>
                </c:pt>
                <c:pt idx="80">
                  <c:v>144.92753623188406</c:v>
                </c:pt>
                <c:pt idx="81">
                  <c:v>144.74772539288668</c:v>
                </c:pt>
                <c:pt idx="82">
                  <c:v>144.56836018174309</c:v>
                </c:pt>
                <c:pt idx="83">
                  <c:v>144.38943894389439</c:v>
                </c:pt>
                <c:pt idx="84">
                  <c:v>144.2109600329625</c:v>
                </c:pt>
                <c:pt idx="85">
                  <c:v>144.03292181069961</c:v>
                </c:pt>
                <c:pt idx="86">
                  <c:v>143.85532264693794</c:v>
                </c:pt>
                <c:pt idx="87">
                  <c:v>143.67816091954023</c:v>
                </c:pt>
                <c:pt idx="88">
                  <c:v>143.50143501435014</c:v>
                </c:pt>
                <c:pt idx="89">
                  <c:v>143.32514332514333</c:v>
                </c:pt>
                <c:pt idx="90">
                  <c:v>143.14928425357871</c:v>
                </c:pt>
                <c:pt idx="91">
                  <c:v>142.97385620915034</c:v>
                </c:pt>
                <c:pt idx="92">
                  <c:v>142.79885760913913</c:v>
                </c:pt>
                <c:pt idx="93">
                  <c:v>142.62428687856561</c:v>
                </c:pt>
                <c:pt idx="94">
                  <c:v>142.45014245014247</c:v>
                </c:pt>
                <c:pt idx="95">
                  <c:v>142.27642276422765</c:v>
                </c:pt>
                <c:pt idx="96">
                  <c:v>142.10312626877791</c:v>
                </c:pt>
                <c:pt idx="97">
                  <c:v>141.93025141930252</c:v>
                </c:pt>
                <c:pt idx="98">
                  <c:v>141.75779667881733</c:v>
                </c:pt>
                <c:pt idx="99">
                  <c:v>141.58576051779934</c:v>
                </c:pt>
                <c:pt idx="100">
                  <c:v>141.41414141414143</c:v>
                </c:pt>
                <c:pt idx="101">
                  <c:v>141.24293785310735</c:v>
                </c:pt>
                <c:pt idx="102">
                  <c:v>141.07214832728738</c:v>
                </c:pt>
                <c:pt idx="103">
                  <c:v>140.90177133655394</c:v>
                </c:pt>
                <c:pt idx="104">
                  <c:v>140.7318053880177</c:v>
                </c:pt>
                <c:pt idx="105">
                  <c:v>140.56224899598394</c:v>
                </c:pt>
                <c:pt idx="106">
                  <c:v>140.39310068190935</c:v>
                </c:pt>
                <c:pt idx="107">
                  <c:v>140.22435897435898</c:v>
                </c:pt>
                <c:pt idx="108">
                  <c:v>140.05602240896357</c:v>
                </c:pt>
                <c:pt idx="109">
                  <c:v>139.88808952837729</c:v>
                </c:pt>
                <c:pt idx="110">
                  <c:v>139.72055888223554</c:v>
                </c:pt>
                <c:pt idx="111">
                  <c:v>139.55342902711325</c:v>
                </c:pt>
                <c:pt idx="112">
                  <c:v>139.38669852648346</c:v>
                </c:pt>
                <c:pt idx="113">
                  <c:v>139.22036595067621</c:v>
                </c:pt>
                <c:pt idx="114">
                  <c:v>139.0544298768375</c:v>
                </c:pt>
                <c:pt idx="115">
                  <c:v>138.88888888888889</c:v>
                </c:pt>
                <c:pt idx="116">
                  <c:v>138.72374157748712</c:v>
                </c:pt>
                <c:pt idx="117">
                  <c:v>138.55898653998415</c:v>
                </c:pt>
                <c:pt idx="118">
                  <c:v>138.39462238038752</c:v>
                </c:pt>
                <c:pt idx="119">
                  <c:v>138.23064770932069</c:v>
                </c:pt>
                <c:pt idx="120">
                  <c:v>138.0670611439842</c:v>
                </c:pt>
                <c:pt idx="121">
                  <c:v>137.90386130811663</c:v>
                </c:pt>
                <c:pt idx="122">
                  <c:v>137.74104683195591</c:v>
                </c:pt>
                <c:pt idx="123">
                  <c:v>137.57861635220127</c:v>
                </c:pt>
                <c:pt idx="124">
                  <c:v>137.41656851197487</c:v>
                </c:pt>
                <c:pt idx="125">
                  <c:v>137.25490196078431</c:v>
                </c:pt>
                <c:pt idx="126">
                  <c:v>137.09361535448491</c:v>
                </c:pt>
                <c:pt idx="127">
                  <c:v>136.93270735524257</c:v>
                </c:pt>
                <c:pt idx="128">
                  <c:v>136.77217663149668</c:v>
                </c:pt>
                <c:pt idx="129">
                  <c:v>136.61202185792351</c:v>
                </c:pt>
                <c:pt idx="130">
                  <c:v>136.45224171539959</c:v>
                </c:pt>
                <c:pt idx="131">
                  <c:v>136.29283489096574</c:v>
                </c:pt>
                <c:pt idx="132">
                  <c:v>136.13380007779074</c:v>
                </c:pt>
                <c:pt idx="133">
                  <c:v>135.97513597513597</c:v>
                </c:pt>
                <c:pt idx="134">
                  <c:v>135.81684128831975</c:v>
                </c:pt>
                <c:pt idx="135">
                  <c:v>135.65891472868216</c:v>
                </c:pt>
                <c:pt idx="136">
                  <c:v>135.50135501355012</c:v>
                </c:pt>
                <c:pt idx="137">
                  <c:v>135.34416086620263</c:v>
                </c:pt>
                <c:pt idx="138">
                  <c:v>135.18733101583624</c:v>
                </c:pt>
                <c:pt idx="139">
                  <c:v>135.03086419753086</c:v>
                </c:pt>
                <c:pt idx="140">
                  <c:v>134.8747591522158</c:v>
                </c:pt>
                <c:pt idx="141">
                  <c:v>134.71901462663587</c:v>
                </c:pt>
                <c:pt idx="142">
                  <c:v>134.56362937331795</c:v>
                </c:pt>
                <c:pt idx="143">
                  <c:v>134.40860215053763</c:v>
                </c:pt>
                <c:pt idx="144">
                  <c:v>134.25393172228615</c:v>
                </c:pt>
                <c:pt idx="145">
                  <c:v>134.09961685823754</c:v>
                </c:pt>
                <c:pt idx="146">
                  <c:v>133.94565633371604</c:v>
                </c:pt>
                <c:pt idx="147">
                  <c:v>133.79204892966359</c:v>
                </c:pt>
                <c:pt idx="148">
                  <c:v>133.63879343260786</c:v>
                </c:pt>
                <c:pt idx="149">
                  <c:v>133.48588863463007</c:v>
                </c:pt>
                <c:pt idx="150">
                  <c:v>133.33333333333334</c:v>
                </c:pt>
                <c:pt idx="151">
                  <c:v>133.18112633181127</c:v>
                </c:pt>
                <c:pt idx="152">
                  <c:v>133.0292664386165</c:v>
                </c:pt>
                <c:pt idx="153">
                  <c:v>132.87775246772969</c:v>
                </c:pt>
                <c:pt idx="154">
                  <c:v>132.72658323852863</c:v>
                </c:pt>
                <c:pt idx="155">
                  <c:v>132.57575757575759</c:v>
                </c:pt>
                <c:pt idx="156">
                  <c:v>132.42527430949679</c:v>
                </c:pt>
                <c:pt idx="157">
                  <c:v>132.27513227513228</c:v>
                </c:pt>
                <c:pt idx="158">
                  <c:v>132.12533031332578</c:v>
                </c:pt>
                <c:pt idx="159">
                  <c:v>131.97586726998492</c:v>
                </c:pt>
                <c:pt idx="160">
                  <c:v>131.82674199623352</c:v>
                </c:pt>
                <c:pt idx="161">
                  <c:v>131.67795334838226</c:v>
                </c:pt>
                <c:pt idx="162">
                  <c:v>131.52950018789929</c:v>
                </c:pt>
                <c:pt idx="163">
                  <c:v>131.38138138138137</c:v>
                </c:pt>
                <c:pt idx="164">
                  <c:v>131.23359580052494</c:v>
                </c:pt>
                <c:pt idx="165">
                  <c:v>131.08614232209737</c:v>
                </c:pt>
                <c:pt idx="166">
                  <c:v>130.93901982790871</c:v>
                </c:pt>
                <c:pt idx="167">
                  <c:v>130.79222720478325</c:v>
                </c:pt>
                <c:pt idx="168">
                  <c:v>130.64576334453156</c:v>
                </c:pt>
                <c:pt idx="169">
                  <c:v>130.49962714392245</c:v>
                </c:pt>
                <c:pt idx="170">
                  <c:v>130.3538175046555</c:v>
                </c:pt>
                <c:pt idx="171">
                  <c:v>130.20833333333334</c:v>
                </c:pt>
                <c:pt idx="172">
                  <c:v>130.0631735414344</c:v>
                </c:pt>
              </c:numCache>
            </c:numRef>
          </c:yVal>
          <c:extLst xmlns:c16r2="http://schemas.microsoft.com/office/drawing/2015/06/chart">
            <c:ext xmlns:c16="http://schemas.microsoft.com/office/drawing/2014/chart" uri="{C3380CC4-5D6E-409C-BE32-E72D297353CC}">
              <c16:uniqueId val="{00000007-273C-48B0-B0FC-A612B9CEC42E}"/>
            </c:ext>
          </c:extLst>
        </c:ser>
        <c:ser>
          <c:idx val="9"/>
          <c:order val="8"/>
          <c:tx>
            <c:v>120 mn</c:v>
          </c:tx>
          <c:spPr>
            <a:ln>
              <a:solidFill>
                <a:srgbClr val="FF0000"/>
              </a:solidFill>
            </a:ln>
          </c:spPr>
          <c:marker>
            <c:symbol val="none"/>
          </c:marker>
          <c:xVal>
            <c:numRef>
              <c:f>temps!$J$35:$FZ$35</c:f>
              <c:numCache>
                <c:formatCode>General</c:formatCode>
                <c:ptCount val="173"/>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pt idx="52">
                  <c:v>15540</c:v>
                </c:pt>
                <c:pt idx="53">
                  <c:v>15560</c:v>
                </c:pt>
                <c:pt idx="54">
                  <c:v>15580</c:v>
                </c:pt>
                <c:pt idx="55">
                  <c:v>15600</c:v>
                </c:pt>
                <c:pt idx="56">
                  <c:v>15620</c:v>
                </c:pt>
                <c:pt idx="57">
                  <c:v>15640</c:v>
                </c:pt>
                <c:pt idx="58">
                  <c:v>15660</c:v>
                </c:pt>
                <c:pt idx="59">
                  <c:v>15680</c:v>
                </c:pt>
                <c:pt idx="60">
                  <c:v>15700</c:v>
                </c:pt>
                <c:pt idx="61">
                  <c:v>15720</c:v>
                </c:pt>
                <c:pt idx="62">
                  <c:v>15740</c:v>
                </c:pt>
                <c:pt idx="63">
                  <c:v>15760</c:v>
                </c:pt>
                <c:pt idx="64">
                  <c:v>15780</c:v>
                </c:pt>
                <c:pt idx="65">
                  <c:v>15800</c:v>
                </c:pt>
                <c:pt idx="66">
                  <c:v>15820</c:v>
                </c:pt>
                <c:pt idx="67">
                  <c:v>15840</c:v>
                </c:pt>
                <c:pt idx="68">
                  <c:v>15860</c:v>
                </c:pt>
                <c:pt idx="69">
                  <c:v>15880</c:v>
                </c:pt>
                <c:pt idx="70">
                  <c:v>15900</c:v>
                </c:pt>
                <c:pt idx="71">
                  <c:v>15920</c:v>
                </c:pt>
                <c:pt idx="72">
                  <c:v>15940</c:v>
                </c:pt>
                <c:pt idx="73">
                  <c:v>15960</c:v>
                </c:pt>
                <c:pt idx="74">
                  <c:v>15980</c:v>
                </c:pt>
                <c:pt idx="75">
                  <c:v>16000</c:v>
                </c:pt>
                <c:pt idx="76">
                  <c:v>16020</c:v>
                </c:pt>
                <c:pt idx="77">
                  <c:v>16040</c:v>
                </c:pt>
                <c:pt idx="78">
                  <c:v>16060</c:v>
                </c:pt>
                <c:pt idx="79">
                  <c:v>16080</c:v>
                </c:pt>
                <c:pt idx="80">
                  <c:v>16100</c:v>
                </c:pt>
                <c:pt idx="81">
                  <c:v>16120</c:v>
                </c:pt>
                <c:pt idx="82">
                  <c:v>16140</c:v>
                </c:pt>
                <c:pt idx="83">
                  <c:v>16160</c:v>
                </c:pt>
                <c:pt idx="84">
                  <c:v>16180</c:v>
                </c:pt>
                <c:pt idx="85">
                  <c:v>16200</c:v>
                </c:pt>
                <c:pt idx="86">
                  <c:v>16220</c:v>
                </c:pt>
                <c:pt idx="87">
                  <c:v>16240</c:v>
                </c:pt>
                <c:pt idx="88">
                  <c:v>16260</c:v>
                </c:pt>
                <c:pt idx="89">
                  <c:v>16280</c:v>
                </c:pt>
                <c:pt idx="90">
                  <c:v>16300</c:v>
                </c:pt>
                <c:pt idx="91">
                  <c:v>16320</c:v>
                </c:pt>
                <c:pt idx="92">
                  <c:v>16340</c:v>
                </c:pt>
                <c:pt idx="93">
                  <c:v>16360</c:v>
                </c:pt>
                <c:pt idx="94">
                  <c:v>16380</c:v>
                </c:pt>
                <c:pt idx="95">
                  <c:v>16400</c:v>
                </c:pt>
                <c:pt idx="96">
                  <c:v>16420</c:v>
                </c:pt>
                <c:pt idx="97">
                  <c:v>16440</c:v>
                </c:pt>
                <c:pt idx="98">
                  <c:v>16460</c:v>
                </c:pt>
                <c:pt idx="99">
                  <c:v>16480</c:v>
                </c:pt>
                <c:pt idx="100">
                  <c:v>16500</c:v>
                </c:pt>
                <c:pt idx="101">
                  <c:v>16520</c:v>
                </c:pt>
                <c:pt idx="102">
                  <c:v>16540</c:v>
                </c:pt>
                <c:pt idx="103">
                  <c:v>16560</c:v>
                </c:pt>
                <c:pt idx="104">
                  <c:v>16580</c:v>
                </c:pt>
                <c:pt idx="105">
                  <c:v>16600</c:v>
                </c:pt>
                <c:pt idx="106">
                  <c:v>16620</c:v>
                </c:pt>
                <c:pt idx="107">
                  <c:v>16640</c:v>
                </c:pt>
                <c:pt idx="108">
                  <c:v>16660</c:v>
                </c:pt>
                <c:pt idx="109">
                  <c:v>16680</c:v>
                </c:pt>
                <c:pt idx="110">
                  <c:v>16700</c:v>
                </c:pt>
                <c:pt idx="111">
                  <c:v>16720</c:v>
                </c:pt>
                <c:pt idx="112">
                  <c:v>16740</c:v>
                </c:pt>
                <c:pt idx="113">
                  <c:v>16760</c:v>
                </c:pt>
                <c:pt idx="114">
                  <c:v>16780</c:v>
                </c:pt>
                <c:pt idx="115">
                  <c:v>16800</c:v>
                </c:pt>
                <c:pt idx="116">
                  <c:v>16820</c:v>
                </c:pt>
                <c:pt idx="117">
                  <c:v>16840</c:v>
                </c:pt>
                <c:pt idx="118">
                  <c:v>16860</c:v>
                </c:pt>
                <c:pt idx="119">
                  <c:v>16880</c:v>
                </c:pt>
                <c:pt idx="120">
                  <c:v>16900</c:v>
                </c:pt>
                <c:pt idx="121">
                  <c:v>16920</c:v>
                </c:pt>
                <c:pt idx="122">
                  <c:v>16940</c:v>
                </c:pt>
                <c:pt idx="123">
                  <c:v>16960</c:v>
                </c:pt>
                <c:pt idx="124">
                  <c:v>16980</c:v>
                </c:pt>
                <c:pt idx="125">
                  <c:v>17000</c:v>
                </c:pt>
                <c:pt idx="126">
                  <c:v>17020</c:v>
                </c:pt>
                <c:pt idx="127">
                  <c:v>17040</c:v>
                </c:pt>
                <c:pt idx="128">
                  <c:v>17060</c:v>
                </c:pt>
                <c:pt idx="129">
                  <c:v>17080</c:v>
                </c:pt>
                <c:pt idx="130">
                  <c:v>17100</c:v>
                </c:pt>
                <c:pt idx="131">
                  <c:v>17120</c:v>
                </c:pt>
                <c:pt idx="132">
                  <c:v>17140</c:v>
                </c:pt>
                <c:pt idx="133">
                  <c:v>17160</c:v>
                </c:pt>
                <c:pt idx="134">
                  <c:v>17180</c:v>
                </c:pt>
                <c:pt idx="135">
                  <c:v>17200</c:v>
                </c:pt>
                <c:pt idx="136">
                  <c:v>17220</c:v>
                </c:pt>
                <c:pt idx="137">
                  <c:v>17240</c:v>
                </c:pt>
                <c:pt idx="138">
                  <c:v>17260</c:v>
                </c:pt>
                <c:pt idx="139">
                  <c:v>17280</c:v>
                </c:pt>
                <c:pt idx="140">
                  <c:v>17300</c:v>
                </c:pt>
                <c:pt idx="141">
                  <c:v>17320</c:v>
                </c:pt>
                <c:pt idx="142">
                  <c:v>17340</c:v>
                </c:pt>
                <c:pt idx="143">
                  <c:v>17360</c:v>
                </c:pt>
                <c:pt idx="144">
                  <c:v>17380</c:v>
                </c:pt>
                <c:pt idx="145">
                  <c:v>17400</c:v>
                </c:pt>
                <c:pt idx="146">
                  <c:v>17420</c:v>
                </c:pt>
                <c:pt idx="147">
                  <c:v>17440</c:v>
                </c:pt>
                <c:pt idx="148">
                  <c:v>17460</c:v>
                </c:pt>
                <c:pt idx="149">
                  <c:v>17480</c:v>
                </c:pt>
                <c:pt idx="150">
                  <c:v>17500</c:v>
                </c:pt>
                <c:pt idx="151">
                  <c:v>17520</c:v>
                </c:pt>
                <c:pt idx="152">
                  <c:v>17540</c:v>
                </c:pt>
                <c:pt idx="153">
                  <c:v>17560</c:v>
                </c:pt>
                <c:pt idx="154">
                  <c:v>17580</c:v>
                </c:pt>
                <c:pt idx="155">
                  <c:v>17600</c:v>
                </c:pt>
                <c:pt idx="156">
                  <c:v>17620</c:v>
                </c:pt>
                <c:pt idx="157">
                  <c:v>17640</c:v>
                </c:pt>
                <c:pt idx="158">
                  <c:v>17660</c:v>
                </c:pt>
                <c:pt idx="159">
                  <c:v>17680</c:v>
                </c:pt>
                <c:pt idx="160">
                  <c:v>17700</c:v>
                </c:pt>
                <c:pt idx="161">
                  <c:v>17720</c:v>
                </c:pt>
                <c:pt idx="162">
                  <c:v>17740</c:v>
                </c:pt>
                <c:pt idx="163">
                  <c:v>17760</c:v>
                </c:pt>
                <c:pt idx="164">
                  <c:v>17780</c:v>
                </c:pt>
                <c:pt idx="165">
                  <c:v>17800</c:v>
                </c:pt>
                <c:pt idx="166">
                  <c:v>17820</c:v>
                </c:pt>
                <c:pt idx="167">
                  <c:v>17840</c:v>
                </c:pt>
                <c:pt idx="168">
                  <c:v>17860</c:v>
                </c:pt>
                <c:pt idx="169">
                  <c:v>17880</c:v>
                </c:pt>
                <c:pt idx="170">
                  <c:v>17900</c:v>
                </c:pt>
                <c:pt idx="171">
                  <c:v>17920</c:v>
                </c:pt>
                <c:pt idx="172">
                  <c:v>17940</c:v>
                </c:pt>
              </c:numCache>
            </c:numRef>
          </c:xVal>
          <c:yVal>
            <c:numRef>
              <c:f>temps!$J$21:$FZ$21</c:f>
              <c:numCache>
                <c:formatCode>General</c:formatCode>
                <c:ptCount val="173"/>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pt idx="52">
                  <c:v>120</c:v>
                </c:pt>
                <c:pt idx="53">
                  <c:v>120</c:v>
                </c:pt>
                <c:pt idx="54">
                  <c:v>120</c:v>
                </c:pt>
                <c:pt idx="55">
                  <c:v>120</c:v>
                </c:pt>
                <c:pt idx="56">
                  <c:v>120</c:v>
                </c:pt>
                <c:pt idx="57">
                  <c:v>120</c:v>
                </c:pt>
                <c:pt idx="58">
                  <c:v>120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numCache>
            </c:numRef>
          </c:yVal>
          <c:extLst xmlns:c16r2="http://schemas.microsoft.com/office/drawing/2015/06/chart">
            <c:ext xmlns:c16="http://schemas.microsoft.com/office/drawing/2014/chart" uri="{C3380CC4-5D6E-409C-BE32-E72D297353CC}">
              <c16:uniqueId val="{00000008-273C-48B0-B0FC-A612B9CEC42E}"/>
            </c:ext>
          </c:extLst>
        </c:ser>
        <c:dLbls/>
        <c:axId val="191350656"/>
        <c:axId val="191569920"/>
      </c:scatterChart>
      <c:valAx>
        <c:axId val="191350656"/>
        <c:scaling>
          <c:orientation val="minMax"/>
        </c:scaling>
        <c:axPos val="b"/>
        <c:majorGridlines/>
        <c:title>
          <c:tx>
            <c:rich>
              <a:bodyPr/>
              <a:lstStyle/>
              <a:p>
                <a:pPr>
                  <a:defRPr/>
                </a:pPr>
                <a:r>
                  <a:rPr lang="fr-FR"/>
                  <a:t>f/l</a:t>
                </a:r>
              </a:p>
            </c:rich>
          </c:tx>
        </c:title>
        <c:numFmt formatCode="General" sourceLinked="1"/>
        <c:tickLblPos val="nextTo"/>
        <c:crossAx val="191569920"/>
        <c:crosses val="autoZero"/>
        <c:crossBetween val="midCat"/>
      </c:valAx>
      <c:valAx>
        <c:axId val="191569920"/>
        <c:scaling>
          <c:orientation val="minMax"/>
        </c:scaling>
        <c:axPos val="l"/>
        <c:majorGridlines/>
        <c:title>
          <c:tx>
            <c:rich>
              <a:bodyPr rot="-5400000" vert="horz"/>
              <a:lstStyle/>
              <a:p>
                <a:pPr>
                  <a:defRPr/>
                </a:pPr>
                <a:r>
                  <a:rPr lang="en-US"/>
                  <a:t>Temps en minute</a:t>
                </a:r>
              </a:p>
            </c:rich>
          </c:tx>
        </c:title>
        <c:numFmt formatCode="0" sourceLinked="1"/>
        <c:tickLblPos val="nextTo"/>
        <c:crossAx val="191350656"/>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sz="1800" b="1" i="0" baseline="0">
                <a:effectLst/>
              </a:rPr>
              <a:t>temps de saturation en fonction de l'empoussierement et  de la fraction du filtre analysé</a:t>
            </a:r>
            <a:endParaRPr lang="fr-FR">
              <a:effectLst/>
            </a:endParaRPr>
          </a:p>
        </c:rich>
      </c:tx>
      <c:layout>
        <c:manualLayout>
          <c:xMode val="edge"/>
          <c:yMode val="edge"/>
          <c:x val="0.11754096558680564"/>
          <c:y val="1.3745704467353955E-2"/>
        </c:manualLayout>
      </c:layout>
      <c:spPr>
        <a:noFill/>
      </c:spPr>
    </c:title>
    <c:plotArea>
      <c:layout/>
      <c:scatterChart>
        <c:scatterStyle val="smoothMarker"/>
        <c:ser>
          <c:idx val="0"/>
          <c:order val="0"/>
          <c:tx>
            <c:strRef>
              <c:f>temps!$I$11</c:f>
              <c:strCache>
                <c:ptCount val="1"/>
                <c:pt idx="0">
                  <c:v>f 1</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temps!$J$11:$BI$11</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0-BF17-4D54-BE9F-C1B5F0950686}"/>
            </c:ext>
          </c:extLst>
        </c:ser>
        <c:ser>
          <c:idx val="1"/>
          <c:order val="1"/>
          <c:tx>
            <c:strRef>
              <c:f>temps!$I$12</c:f>
              <c:strCache>
                <c:ptCount val="1"/>
                <c:pt idx="0">
                  <c:v>f 0,75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temps!$J$12:$BI$12</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1-BF17-4D54-BE9F-C1B5F0950686}"/>
            </c:ext>
          </c:extLst>
        </c:ser>
        <c:ser>
          <c:idx val="2"/>
          <c:order val="2"/>
          <c:tx>
            <c:strRef>
              <c:f>temps!$I$13</c:f>
              <c:strCache>
                <c:ptCount val="1"/>
                <c:pt idx="0">
                  <c:v>f 0,5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temps!$J$13:$BI$13</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2-BF17-4D54-BE9F-C1B5F0950686}"/>
            </c:ext>
          </c:extLst>
        </c:ser>
        <c:ser>
          <c:idx val="3"/>
          <c:order val="3"/>
          <c:tx>
            <c:strRef>
              <c:f>temps!$I$14</c:f>
              <c:strCache>
                <c:ptCount val="1"/>
                <c:pt idx="0">
                  <c:v>f 0,25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temps!$J$14:$BI$14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3-BF17-4D54-BE9F-C1B5F0950686}"/>
            </c:ext>
          </c:extLst>
        </c:ser>
        <c:ser>
          <c:idx val="4"/>
          <c:order val="4"/>
          <c:tx>
            <c:strRef>
              <c:f>temps!$I$15</c:f>
              <c:strCache>
                <c:ptCount val="1"/>
                <c:pt idx="0">
                  <c:v>f 0,125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temps!$J$15:$BI$15</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4-BF17-4D54-BE9F-C1B5F0950686}"/>
            </c:ext>
          </c:extLst>
        </c:ser>
        <c:ser>
          <c:idx val="5"/>
          <c:order val="5"/>
          <c:tx>
            <c:strRef>
              <c:f>temps!$I$16</c:f>
              <c:strCache>
                <c:ptCount val="1"/>
                <c:pt idx="0">
                  <c:v>250 f 1</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temps!$J$16:$BI$16</c:f>
              <c:numCache>
                <c:formatCode>0</c:formatCode>
                <c:ptCount val="52"/>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pt idx="51">
                  <c:v>37.585910652920965</c:v>
                </c:pt>
              </c:numCache>
            </c:numRef>
          </c:yVal>
          <c:smooth val="1"/>
          <c:extLst xmlns:c16r2="http://schemas.microsoft.com/office/drawing/2015/06/chart">
            <c:ext xmlns:c16="http://schemas.microsoft.com/office/drawing/2014/chart" uri="{C3380CC4-5D6E-409C-BE32-E72D297353CC}">
              <c16:uniqueId val="{00000005-BF17-4D54-BE9F-C1B5F0950686}"/>
            </c:ext>
          </c:extLst>
        </c:ser>
        <c:ser>
          <c:idx val="6"/>
          <c:order val="6"/>
          <c:tx>
            <c:strRef>
              <c:f>temps!$I$17</c:f>
              <c:strCache>
                <c:ptCount val="1"/>
                <c:pt idx="0">
                  <c:v>250 f 7,5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temps!$J$17:$BI$17</c:f>
              <c:numCache>
                <c:formatCode>0</c:formatCode>
                <c:ptCount val="52"/>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pt idx="51">
                  <c:v>50.114547537227956</c:v>
                </c:pt>
              </c:numCache>
            </c:numRef>
          </c:yVal>
          <c:smooth val="1"/>
          <c:extLst xmlns:c16r2="http://schemas.microsoft.com/office/drawing/2015/06/chart">
            <c:ext xmlns:c16="http://schemas.microsoft.com/office/drawing/2014/chart" uri="{C3380CC4-5D6E-409C-BE32-E72D297353CC}">
              <c16:uniqueId val="{00000006-BF17-4D54-BE9F-C1B5F0950686}"/>
            </c:ext>
          </c:extLst>
        </c:ser>
        <c:ser>
          <c:idx val="7"/>
          <c:order val="7"/>
          <c:tx>
            <c:strRef>
              <c:f>temps!$I$18</c:f>
              <c:strCache>
                <c:ptCount val="1"/>
                <c:pt idx="0">
                  <c:v>250 f0,5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temps!$J$18:$BI$18</c:f>
              <c:numCache>
                <c:formatCode>0</c:formatCode>
                <c:ptCount val="52"/>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pt idx="51">
                  <c:v>75.171821305841931</c:v>
                </c:pt>
              </c:numCache>
            </c:numRef>
          </c:yVal>
          <c:smooth val="1"/>
          <c:extLst xmlns:c16r2="http://schemas.microsoft.com/office/drawing/2015/06/chart">
            <c:ext xmlns:c16="http://schemas.microsoft.com/office/drawing/2014/chart" uri="{C3380CC4-5D6E-409C-BE32-E72D297353CC}">
              <c16:uniqueId val="{00000007-BF17-4D54-BE9F-C1B5F0950686}"/>
            </c:ext>
          </c:extLst>
        </c:ser>
        <c:ser>
          <c:idx val="8"/>
          <c:order val="8"/>
          <c:tx>
            <c:strRef>
              <c:f>temps!$I$19</c:f>
              <c:strCache>
                <c:ptCount val="1"/>
                <c:pt idx="0">
                  <c:v>250 f 0,25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temps!$J$19:$BI$19</c:f>
              <c:numCache>
                <c:formatCode>0</c:formatCode>
                <c:ptCount val="52"/>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pt idx="51">
                  <c:v>150.34364261168386</c:v>
                </c:pt>
              </c:numCache>
            </c:numRef>
          </c:yVal>
          <c:smooth val="1"/>
          <c:extLst xmlns:c16r2="http://schemas.microsoft.com/office/drawing/2015/06/chart">
            <c:ext xmlns:c16="http://schemas.microsoft.com/office/drawing/2014/chart" uri="{C3380CC4-5D6E-409C-BE32-E72D297353CC}">
              <c16:uniqueId val="{00000008-BF17-4D54-BE9F-C1B5F0950686}"/>
            </c:ext>
          </c:extLst>
        </c:ser>
        <c:ser>
          <c:idx val="9"/>
          <c:order val="9"/>
          <c:tx>
            <c:strRef>
              <c:f>temps!$I$20</c:f>
              <c:strCache>
                <c:ptCount val="1"/>
                <c:pt idx="0">
                  <c:v>250 f 0,125</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temps!$J$20:$BI$20</c:f>
              <c:numCache>
                <c:formatCode>0</c:formatCode>
                <c:ptCount val="52"/>
                <c:pt idx="0">
                  <c:v>321.83908045977012</c:v>
                </c:pt>
                <c:pt idx="1">
                  <c:v>321.39577594123051</c:v>
                </c:pt>
                <c:pt idx="2">
                  <c:v>320.95369096744611</c:v>
                </c:pt>
                <c:pt idx="3">
                  <c:v>320.5128205128205</c:v>
                </c:pt>
                <c:pt idx="4">
                  <c:v>320.07315957933241</c:v>
                </c:pt>
                <c:pt idx="5">
                  <c:v>319.63470319634706</c:v>
                </c:pt>
                <c:pt idx="6">
                  <c:v>319.19744642042866</c:v>
                </c:pt>
                <c:pt idx="7">
                  <c:v>318.76138433515484</c:v>
                </c:pt>
                <c:pt idx="8">
                  <c:v>318.32651205093225</c:v>
                </c:pt>
                <c:pt idx="9">
                  <c:v>317.89282470481379</c:v>
                </c:pt>
                <c:pt idx="10">
                  <c:v>317.46031746031747</c:v>
                </c:pt>
                <c:pt idx="11">
                  <c:v>317.02898550724638</c:v>
                </c:pt>
                <c:pt idx="12">
                  <c:v>316.59882406151064</c:v>
                </c:pt>
                <c:pt idx="13">
                  <c:v>316.16982836495032</c:v>
                </c:pt>
                <c:pt idx="14">
                  <c:v>315.74199368516014</c:v>
                </c:pt>
                <c:pt idx="15">
                  <c:v>315.31531531531533</c:v>
                </c:pt>
                <c:pt idx="16">
                  <c:v>314.88978857399911</c:v>
                </c:pt>
                <c:pt idx="17">
                  <c:v>314.46540880503147</c:v>
                </c:pt>
                <c:pt idx="18">
                  <c:v>314.04217137729921</c:v>
                </c:pt>
                <c:pt idx="19">
                  <c:v>313.6200716845878</c:v>
                </c:pt>
                <c:pt idx="20">
                  <c:v>313.19910514541385</c:v>
                </c:pt>
                <c:pt idx="21">
                  <c:v>312.77926720285967</c:v>
                </c:pt>
                <c:pt idx="22">
                  <c:v>312.36055332440873</c:v>
                </c:pt>
                <c:pt idx="23">
                  <c:v>311.94295900178253</c:v>
                </c:pt>
                <c:pt idx="24">
                  <c:v>311.52647975077883</c:v>
                </c:pt>
                <c:pt idx="25">
                  <c:v>311.11111111111114</c:v>
                </c:pt>
                <c:pt idx="26">
                  <c:v>310.69684864624946</c:v>
                </c:pt>
                <c:pt idx="27">
                  <c:v>310.28368794326241</c:v>
                </c:pt>
                <c:pt idx="28">
                  <c:v>309.87162461266047</c:v>
                </c:pt>
                <c:pt idx="29">
                  <c:v>309.46065428824051</c:v>
                </c:pt>
                <c:pt idx="30">
                  <c:v>309.05077262693158</c:v>
                </c:pt>
                <c:pt idx="31">
                  <c:v>308.64197530864197</c:v>
                </c:pt>
                <c:pt idx="32">
                  <c:v>308.23425803610741</c:v>
                </c:pt>
                <c:pt idx="33">
                  <c:v>307.82761653474057</c:v>
                </c:pt>
                <c:pt idx="34">
                  <c:v>307.42204655248133</c:v>
                </c:pt>
                <c:pt idx="35">
                  <c:v>307.01754385964915</c:v>
                </c:pt>
                <c:pt idx="36">
                  <c:v>306.61410424879546</c:v>
                </c:pt>
                <c:pt idx="37">
                  <c:v>306.21172353455819</c:v>
                </c:pt>
                <c:pt idx="38">
                  <c:v>305.81039755351679</c:v>
                </c:pt>
                <c:pt idx="39">
                  <c:v>305.41012216404886</c:v>
                </c:pt>
                <c:pt idx="40">
                  <c:v>305.01089324618738</c:v>
                </c:pt>
                <c:pt idx="41">
                  <c:v>304.61270670147957</c:v>
                </c:pt>
                <c:pt idx="42">
                  <c:v>304.21555845284655</c:v>
                </c:pt>
                <c:pt idx="43">
                  <c:v>303.81944444444446</c:v>
                </c:pt>
                <c:pt idx="44">
                  <c:v>303.42436064152577</c:v>
                </c:pt>
                <c:pt idx="45">
                  <c:v>303.03030303030306</c:v>
                </c:pt>
                <c:pt idx="46">
                  <c:v>302.63726761781237</c:v>
                </c:pt>
                <c:pt idx="47">
                  <c:v>302.24525043177891</c:v>
                </c:pt>
                <c:pt idx="48">
                  <c:v>301.85424752048294</c:v>
                </c:pt>
                <c:pt idx="49">
                  <c:v>301.46425495262707</c:v>
                </c:pt>
                <c:pt idx="50">
                  <c:v>301.07526881720429</c:v>
                </c:pt>
                <c:pt idx="51">
                  <c:v>300.68728522336772</c:v>
                </c:pt>
              </c:numCache>
            </c:numRef>
          </c:yVal>
          <c:smooth val="1"/>
          <c:extLst xmlns:c16r2="http://schemas.microsoft.com/office/drawing/2015/06/chart">
            <c:ext xmlns:c16="http://schemas.microsoft.com/office/drawing/2014/chart" uri="{C3380CC4-5D6E-409C-BE32-E72D297353CC}">
              <c16:uniqueId val="{00000009-BF17-4D54-BE9F-C1B5F0950686}"/>
            </c:ext>
          </c:extLst>
        </c:ser>
        <c:ser>
          <c:idx val="10"/>
          <c:order val="10"/>
          <c:tx>
            <c:strRef>
              <c:f>temps!$I$21</c:f>
              <c:strCache>
                <c:ptCount val="1"/>
                <c:pt idx="0">
                  <c:v>120 mn</c:v>
                </c:pt>
              </c:strCache>
            </c:strRef>
          </c:tx>
          <c:marker>
            <c:symbol val="none"/>
          </c:marker>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temps!$J$21:$BI$21</c:f>
              <c:numCache>
                <c:formatCode>General</c:formatCode>
                <c:ptCount val="52"/>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numCache>
            </c:numRef>
          </c:yVal>
          <c:smooth val="1"/>
          <c:extLst xmlns:c16r2="http://schemas.microsoft.com/office/drawing/2015/06/chart">
            <c:ext xmlns:c16="http://schemas.microsoft.com/office/drawing/2014/chart" uri="{C3380CC4-5D6E-409C-BE32-E72D297353CC}">
              <c16:uniqueId val="{0000000A-BF17-4D54-BE9F-C1B5F0950686}"/>
            </c:ext>
          </c:extLst>
        </c:ser>
        <c:dLbls/>
        <c:axId val="191763200"/>
        <c:axId val="191765120"/>
      </c:scatterChart>
      <c:valAx>
        <c:axId val="191763200"/>
        <c:scaling>
          <c:orientation val="minMax"/>
        </c:scaling>
        <c:axPos val="b"/>
        <c:title>
          <c:tx>
            <c:rich>
              <a:bodyPr/>
              <a:lstStyle/>
              <a:p>
                <a:pPr>
                  <a:defRPr/>
                </a:pPr>
                <a:r>
                  <a:rPr lang="en-US"/>
                  <a:t>f/l</a:t>
                </a:r>
              </a:p>
            </c:rich>
          </c:tx>
        </c:title>
        <c:numFmt formatCode="General" sourceLinked="1"/>
        <c:majorTickMark val="none"/>
        <c:tickLblPos val="nextTo"/>
        <c:crossAx val="191765120"/>
        <c:crosses val="autoZero"/>
        <c:crossBetween val="midCat"/>
      </c:valAx>
      <c:valAx>
        <c:axId val="191765120"/>
        <c:scaling>
          <c:orientation val="minMax"/>
        </c:scaling>
        <c:axPos val="l"/>
        <c:majorGridlines/>
        <c:title>
          <c:tx>
            <c:rich>
              <a:bodyPr/>
              <a:lstStyle/>
              <a:p>
                <a:pPr>
                  <a:defRPr/>
                </a:pPr>
                <a:r>
                  <a:rPr lang="en-US"/>
                  <a:t>temps en miniute</a:t>
                </a:r>
              </a:p>
            </c:rich>
          </c:tx>
        </c:title>
        <c:numFmt formatCode="0" sourceLinked="1"/>
        <c:majorTickMark val="none"/>
        <c:tickLblPos val="nextTo"/>
        <c:crossAx val="191763200"/>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plotArea>
      <c:layout/>
      <c:scatterChart>
        <c:scatterStyle val="smoothMarker"/>
        <c:ser>
          <c:idx val="0"/>
          <c:order val="0"/>
          <c:tx>
            <c:strRef>
              <c:f>temps!$I$11</c:f>
              <c:strCache>
                <c:ptCount val="1"/>
                <c:pt idx="0">
                  <c:v>f 1</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temps!$J$11:$BI$11</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0-C7B9-470E-BF22-6F0D9D6A2854}"/>
            </c:ext>
          </c:extLst>
        </c:ser>
        <c:ser>
          <c:idx val="1"/>
          <c:order val="1"/>
          <c:tx>
            <c:strRef>
              <c:f>temps!$I$12</c:f>
              <c:strCache>
                <c:ptCount val="1"/>
                <c:pt idx="0">
                  <c:v>f 0,75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temps!$J$12:$BI$12</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1-C7B9-470E-BF22-6F0D9D6A2854}"/>
            </c:ext>
          </c:extLst>
        </c:ser>
        <c:ser>
          <c:idx val="2"/>
          <c:order val="2"/>
          <c:tx>
            <c:strRef>
              <c:f>temps!$I$13</c:f>
              <c:strCache>
                <c:ptCount val="1"/>
                <c:pt idx="0">
                  <c:v>f 0,5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temps!$J$13:$BI$13</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2-C7B9-470E-BF22-6F0D9D6A2854}"/>
            </c:ext>
          </c:extLst>
        </c:ser>
        <c:ser>
          <c:idx val="3"/>
          <c:order val="3"/>
          <c:tx>
            <c:strRef>
              <c:f>temps!$I$14</c:f>
              <c:strCache>
                <c:ptCount val="1"/>
                <c:pt idx="0">
                  <c:v>f 0,25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temps!$J$14:$BI$14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3-C7B9-470E-BF22-6F0D9D6A2854}"/>
            </c:ext>
          </c:extLst>
        </c:ser>
        <c:ser>
          <c:idx val="4"/>
          <c:order val="4"/>
          <c:tx>
            <c:strRef>
              <c:f>temps!$I$15</c:f>
              <c:strCache>
                <c:ptCount val="1"/>
                <c:pt idx="0">
                  <c:v>f 0,125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temps!$J$15:$BI$15</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1"/>
          <c:extLst xmlns:c16r2="http://schemas.microsoft.com/office/drawing/2015/06/chart">
            <c:ext xmlns:c16="http://schemas.microsoft.com/office/drawing/2014/chart" uri="{C3380CC4-5D6E-409C-BE32-E72D297353CC}">
              <c16:uniqueId val="{00000004-C7B9-470E-BF22-6F0D9D6A2854}"/>
            </c:ext>
          </c:extLst>
        </c:ser>
        <c:ser>
          <c:idx val="5"/>
          <c:order val="5"/>
          <c:tx>
            <c:strRef>
              <c:f>temps!$I$16</c:f>
              <c:strCache>
                <c:ptCount val="1"/>
                <c:pt idx="0">
                  <c:v>250 f 1</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temps!$J$16:$BI$16</c:f>
              <c:numCache>
                <c:formatCode>0</c:formatCode>
                <c:ptCount val="52"/>
                <c:pt idx="0">
                  <c:v>40.229885057471265</c:v>
                </c:pt>
                <c:pt idx="1">
                  <c:v>40.174471992653814</c:v>
                </c:pt>
                <c:pt idx="2">
                  <c:v>40.119211370930763</c:v>
                </c:pt>
                <c:pt idx="3">
                  <c:v>40.064102564102562</c:v>
                </c:pt>
                <c:pt idx="4">
                  <c:v>40.009144947416551</c:v>
                </c:pt>
                <c:pt idx="5">
                  <c:v>39.954337899543383</c:v>
                </c:pt>
                <c:pt idx="6">
                  <c:v>39.899680802553583</c:v>
                </c:pt>
                <c:pt idx="7">
                  <c:v>39.845173041894355</c:v>
                </c:pt>
                <c:pt idx="8">
                  <c:v>39.790814006366531</c:v>
                </c:pt>
                <c:pt idx="9">
                  <c:v>39.736603088101724</c:v>
                </c:pt>
                <c:pt idx="10">
                  <c:v>39.682539682539684</c:v>
                </c:pt>
                <c:pt idx="11">
                  <c:v>39.628623188405797</c:v>
                </c:pt>
                <c:pt idx="12">
                  <c:v>39.57485300768883</c:v>
                </c:pt>
                <c:pt idx="13">
                  <c:v>39.52122854561879</c:v>
                </c:pt>
                <c:pt idx="14">
                  <c:v>39.467749210645017</c:v>
                </c:pt>
                <c:pt idx="15">
                  <c:v>39.414414414414416</c:v>
                </c:pt>
                <c:pt idx="16">
                  <c:v>39.361223571749889</c:v>
                </c:pt>
                <c:pt idx="17">
                  <c:v>39.308176100628934</c:v>
                </c:pt>
                <c:pt idx="18">
                  <c:v>39.255271422162402</c:v>
                </c:pt>
                <c:pt idx="19">
                  <c:v>39.202508960573475</c:v>
                </c:pt>
                <c:pt idx="20">
                  <c:v>39.149888143176732</c:v>
                </c:pt>
                <c:pt idx="21">
                  <c:v>39.097408400357459</c:v>
                </c:pt>
                <c:pt idx="22">
                  <c:v>39.045069165551091</c:v>
                </c:pt>
                <c:pt idx="23">
                  <c:v>38.992869875222816</c:v>
                </c:pt>
                <c:pt idx="24">
                  <c:v>38.940809968847354</c:v>
                </c:pt>
                <c:pt idx="25">
                  <c:v>38.888888888888893</c:v>
                </c:pt>
                <c:pt idx="26">
                  <c:v>38.837106080781183</c:v>
                </c:pt>
                <c:pt idx="27">
                  <c:v>38.785460992907801</c:v>
                </c:pt>
                <c:pt idx="28">
                  <c:v>38.733953076582559</c:v>
                </c:pt>
                <c:pt idx="29">
                  <c:v>38.682581786030063</c:v>
                </c:pt>
                <c:pt idx="30">
                  <c:v>38.631346578366447</c:v>
                </c:pt>
                <c:pt idx="31">
                  <c:v>38.580246913580247</c:v>
                </c:pt>
                <c:pt idx="32">
                  <c:v>38.529282254513426</c:v>
                </c:pt>
                <c:pt idx="33">
                  <c:v>38.478452066842571</c:v>
                </c:pt>
                <c:pt idx="34">
                  <c:v>38.427755819060167</c:v>
                </c:pt>
                <c:pt idx="35">
                  <c:v>38.377192982456144</c:v>
                </c:pt>
                <c:pt idx="36">
                  <c:v>38.326763031099432</c:v>
                </c:pt>
                <c:pt idx="37">
                  <c:v>38.276465441819774</c:v>
                </c:pt>
                <c:pt idx="38">
                  <c:v>38.226299694189599</c:v>
                </c:pt>
                <c:pt idx="39">
                  <c:v>38.176265270506107</c:v>
                </c:pt>
                <c:pt idx="40">
                  <c:v>38.126361655773422</c:v>
                </c:pt>
                <c:pt idx="41">
                  <c:v>38.076588337684946</c:v>
                </c:pt>
                <c:pt idx="42">
                  <c:v>38.026944806605819</c:v>
                </c:pt>
                <c:pt idx="43">
                  <c:v>37.977430555555557</c:v>
                </c:pt>
                <c:pt idx="44">
                  <c:v>37.928045080190721</c:v>
                </c:pt>
                <c:pt idx="45">
                  <c:v>37.878787878787882</c:v>
                </c:pt>
                <c:pt idx="46">
                  <c:v>37.829658452226546</c:v>
                </c:pt>
                <c:pt idx="47">
                  <c:v>37.780656303972364</c:v>
                </c:pt>
                <c:pt idx="48">
                  <c:v>37.731780940060368</c:v>
                </c:pt>
                <c:pt idx="49">
                  <c:v>37.683031869078384</c:v>
                </c:pt>
                <c:pt idx="50">
                  <c:v>37.634408602150536</c:v>
                </c:pt>
                <c:pt idx="51">
                  <c:v>37.585910652920965</c:v>
                </c:pt>
              </c:numCache>
            </c:numRef>
          </c:yVal>
          <c:smooth val="1"/>
          <c:extLst xmlns:c16r2="http://schemas.microsoft.com/office/drawing/2015/06/chart">
            <c:ext xmlns:c16="http://schemas.microsoft.com/office/drawing/2014/chart" uri="{C3380CC4-5D6E-409C-BE32-E72D297353CC}">
              <c16:uniqueId val="{00000005-C7B9-470E-BF22-6F0D9D6A2854}"/>
            </c:ext>
          </c:extLst>
        </c:ser>
        <c:ser>
          <c:idx val="6"/>
          <c:order val="6"/>
          <c:tx>
            <c:strRef>
              <c:f>temps!$I$17</c:f>
              <c:strCache>
                <c:ptCount val="1"/>
                <c:pt idx="0">
                  <c:v>250 f 7,5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temps!$J$17:$BI$17</c:f>
              <c:numCache>
                <c:formatCode>0</c:formatCode>
                <c:ptCount val="52"/>
                <c:pt idx="0">
                  <c:v>53.639846743295017</c:v>
                </c:pt>
                <c:pt idx="1">
                  <c:v>53.565962656871754</c:v>
                </c:pt>
                <c:pt idx="2">
                  <c:v>53.492281827907682</c:v>
                </c:pt>
                <c:pt idx="3">
                  <c:v>53.418803418803414</c:v>
                </c:pt>
                <c:pt idx="4">
                  <c:v>53.345526596555402</c:v>
                </c:pt>
                <c:pt idx="5">
                  <c:v>53.272450532724513</c:v>
                </c:pt>
                <c:pt idx="6">
                  <c:v>53.199574403404775</c:v>
                </c:pt>
                <c:pt idx="7">
                  <c:v>53.126897389192472</c:v>
                </c:pt>
                <c:pt idx="8">
                  <c:v>53.054418675155375</c:v>
                </c:pt>
                <c:pt idx="9">
                  <c:v>52.982137450802298</c:v>
                </c:pt>
                <c:pt idx="10">
                  <c:v>52.910052910052912</c:v>
                </c:pt>
                <c:pt idx="11">
                  <c:v>52.838164251207729</c:v>
                </c:pt>
                <c:pt idx="12">
                  <c:v>52.766470676918438</c:v>
                </c:pt>
                <c:pt idx="13">
                  <c:v>52.694971394158387</c:v>
                </c:pt>
                <c:pt idx="14">
                  <c:v>52.623665614193357</c:v>
                </c:pt>
                <c:pt idx="15">
                  <c:v>52.552552552552555</c:v>
                </c:pt>
                <c:pt idx="16">
                  <c:v>52.481631428999854</c:v>
                </c:pt>
                <c:pt idx="17">
                  <c:v>52.410901467505248</c:v>
                </c:pt>
                <c:pt idx="18">
                  <c:v>52.340361896216535</c:v>
                </c:pt>
                <c:pt idx="19">
                  <c:v>52.2700119474313</c:v>
                </c:pt>
                <c:pt idx="20">
                  <c:v>52.199850857568975</c:v>
                </c:pt>
                <c:pt idx="21">
                  <c:v>52.129877867143279</c:v>
                </c:pt>
                <c:pt idx="22">
                  <c:v>52.060092220734788</c:v>
                </c:pt>
                <c:pt idx="23">
                  <c:v>51.990493166963752</c:v>
                </c:pt>
                <c:pt idx="24">
                  <c:v>51.921079958463139</c:v>
                </c:pt>
                <c:pt idx="25">
                  <c:v>51.851851851851855</c:v>
                </c:pt>
                <c:pt idx="26">
                  <c:v>51.782808107708242</c:v>
                </c:pt>
                <c:pt idx="27">
                  <c:v>51.713947990543737</c:v>
                </c:pt>
                <c:pt idx="28">
                  <c:v>51.645270768776747</c:v>
                </c:pt>
                <c:pt idx="29">
                  <c:v>51.576775714706748</c:v>
                </c:pt>
                <c:pt idx="30">
                  <c:v>51.508462104488594</c:v>
                </c:pt>
                <c:pt idx="31">
                  <c:v>51.440329218106996</c:v>
                </c:pt>
                <c:pt idx="32">
                  <c:v>51.372376339351234</c:v>
                </c:pt>
                <c:pt idx="33">
                  <c:v>51.304602755790093</c:v>
                </c:pt>
                <c:pt idx="34">
                  <c:v>51.237007758746891</c:v>
                </c:pt>
                <c:pt idx="35">
                  <c:v>51.169590643274859</c:v>
                </c:pt>
                <c:pt idx="36">
                  <c:v>51.102350708132576</c:v>
                </c:pt>
                <c:pt idx="37">
                  <c:v>51.035287255759698</c:v>
                </c:pt>
                <c:pt idx="38">
                  <c:v>50.968399592252801</c:v>
                </c:pt>
                <c:pt idx="39">
                  <c:v>50.901687027341474</c:v>
                </c:pt>
                <c:pt idx="40">
                  <c:v>50.835148874364563</c:v>
                </c:pt>
                <c:pt idx="41">
                  <c:v>50.768784450246592</c:v>
                </c:pt>
                <c:pt idx="42">
                  <c:v>50.702593075474425</c:v>
                </c:pt>
                <c:pt idx="43">
                  <c:v>50.636574074074076</c:v>
                </c:pt>
                <c:pt idx="44">
                  <c:v>50.57072677358763</c:v>
                </c:pt>
                <c:pt idx="45">
                  <c:v>50.505050505050512</c:v>
                </c:pt>
                <c:pt idx="46">
                  <c:v>50.439544602968731</c:v>
                </c:pt>
                <c:pt idx="47">
                  <c:v>50.374208405296486</c:v>
                </c:pt>
                <c:pt idx="48">
                  <c:v>50.309041253413824</c:v>
                </c:pt>
                <c:pt idx="49">
                  <c:v>50.244042492104512</c:v>
                </c:pt>
                <c:pt idx="50">
                  <c:v>50.179211469534046</c:v>
                </c:pt>
                <c:pt idx="51">
                  <c:v>50.114547537227956</c:v>
                </c:pt>
              </c:numCache>
            </c:numRef>
          </c:yVal>
          <c:smooth val="1"/>
          <c:extLst xmlns:c16r2="http://schemas.microsoft.com/office/drawing/2015/06/chart">
            <c:ext xmlns:c16="http://schemas.microsoft.com/office/drawing/2014/chart" uri="{C3380CC4-5D6E-409C-BE32-E72D297353CC}">
              <c16:uniqueId val="{00000006-C7B9-470E-BF22-6F0D9D6A2854}"/>
            </c:ext>
          </c:extLst>
        </c:ser>
        <c:ser>
          <c:idx val="7"/>
          <c:order val="7"/>
          <c:tx>
            <c:strRef>
              <c:f>temps!$I$18</c:f>
              <c:strCache>
                <c:ptCount val="1"/>
                <c:pt idx="0">
                  <c:v>250 f0,5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temps!$J$18:$BI$18</c:f>
              <c:numCache>
                <c:formatCode>0</c:formatCode>
                <c:ptCount val="52"/>
                <c:pt idx="0">
                  <c:v>80.459770114942529</c:v>
                </c:pt>
                <c:pt idx="1">
                  <c:v>80.348943985307628</c:v>
                </c:pt>
                <c:pt idx="2">
                  <c:v>80.238422741861527</c:v>
                </c:pt>
                <c:pt idx="3">
                  <c:v>80.128205128205124</c:v>
                </c:pt>
                <c:pt idx="4">
                  <c:v>80.018289894833103</c:v>
                </c:pt>
                <c:pt idx="5">
                  <c:v>79.908675799086765</c:v>
                </c:pt>
                <c:pt idx="6">
                  <c:v>79.799361605107165</c:v>
                </c:pt>
                <c:pt idx="7">
                  <c:v>79.690346083788711</c:v>
                </c:pt>
                <c:pt idx="8">
                  <c:v>79.581628012733063</c:v>
                </c:pt>
                <c:pt idx="9">
                  <c:v>79.473206176203448</c:v>
                </c:pt>
                <c:pt idx="10">
                  <c:v>79.365079365079367</c:v>
                </c:pt>
                <c:pt idx="11">
                  <c:v>79.257246376811594</c:v>
                </c:pt>
                <c:pt idx="12">
                  <c:v>79.14970601537766</c:v>
                </c:pt>
                <c:pt idx="13">
                  <c:v>79.04245709123758</c:v>
                </c:pt>
                <c:pt idx="14">
                  <c:v>78.935498421290035</c:v>
                </c:pt>
                <c:pt idx="15">
                  <c:v>78.828828828828833</c:v>
                </c:pt>
                <c:pt idx="16">
                  <c:v>78.722447143499778</c:v>
                </c:pt>
                <c:pt idx="17">
                  <c:v>78.616352201257868</c:v>
                </c:pt>
                <c:pt idx="18">
                  <c:v>78.510542844324803</c:v>
                </c:pt>
                <c:pt idx="19">
                  <c:v>78.40501792114695</c:v>
                </c:pt>
                <c:pt idx="20">
                  <c:v>78.299776286353463</c:v>
                </c:pt>
                <c:pt idx="21">
                  <c:v>78.194816800714918</c:v>
                </c:pt>
                <c:pt idx="22">
                  <c:v>78.090138331102182</c:v>
                </c:pt>
                <c:pt idx="23">
                  <c:v>77.985739750445632</c:v>
                </c:pt>
                <c:pt idx="24">
                  <c:v>77.881619937694708</c:v>
                </c:pt>
                <c:pt idx="25">
                  <c:v>77.777777777777786</c:v>
                </c:pt>
                <c:pt idx="26">
                  <c:v>77.674212161562366</c:v>
                </c:pt>
                <c:pt idx="27">
                  <c:v>77.570921985815602</c:v>
                </c:pt>
                <c:pt idx="28">
                  <c:v>77.467906153165117</c:v>
                </c:pt>
                <c:pt idx="29">
                  <c:v>77.365163572060126</c:v>
                </c:pt>
                <c:pt idx="30">
                  <c:v>77.262693156732894</c:v>
                </c:pt>
                <c:pt idx="31">
                  <c:v>77.160493827160494</c:v>
                </c:pt>
                <c:pt idx="32">
                  <c:v>77.058564509026851</c:v>
                </c:pt>
                <c:pt idx="33">
                  <c:v>76.956904133685143</c:v>
                </c:pt>
                <c:pt idx="34">
                  <c:v>76.855511638120333</c:v>
                </c:pt>
                <c:pt idx="35">
                  <c:v>76.754385964912288</c:v>
                </c:pt>
                <c:pt idx="36">
                  <c:v>76.653526062198864</c:v>
                </c:pt>
                <c:pt idx="37">
                  <c:v>76.552930883639547</c:v>
                </c:pt>
                <c:pt idx="38">
                  <c:v>76.452599388379198</c:v>
                </c:pt>
                <c:pt idx="39">
                  <c:v>76.352530541012214</c:v>
                </c:pt>
                <c:pt idx="40">
                  <c:v>76.252723311546845</c:v>
                </c:pt>
                <c:pt idx="41">
                  <c:v>76.153176675369892</c:v>
                </c:pt>
                <c:pt idx="42">
                  <c:v>76.053889613211638</c:v>
                </c:pt>
                <c:pt idx="43">
                  <c:v>75.954861111111114</c:v>
                </c:pt>
                <c:pt idx="44">
                  <c:v>75.856090160381441</c:v>
                </c:pt>
                <c:pt idx="45">
                  <c:v>75.757575757575765</c:v>
                </c:pt>
                <c:pt idx="46">
                  <c:v>75.659316904453092</c:v>
                </c:pt>
                <c:pt idx="47">
                  <c:v>75.561312607944728</c:v>
                </c:pt>
                <c:pt idx="48">
                  <c:v>75.463561880120736</c:v>
                </c:pt>
                <c:pt idx="49">
                  <c:v>75.366063738156768</c:v>
                </c:pt>
                <c:pt idx="50">
                  <c:v>75.268817204301072</c:v>
                </c:pt>
                <c:pt idx="51">
                  <c:v>75.171821305841931</c:v>
                </c:pt>
              </c:numCache>
            </c:numRef>
          </c:yVal>
          <c:smooth val="1"/>
          <c:extLst xmlns:c16r2="http://schemas.microsoft.com/office/drawing/2015/06/chart">
            <c:ext xmlns:c16="http://schemas.microsoft.com/office/drawing/2014/chart" uri="{C3380CC4-5D6E-409C-BE32-E72D297353CC}">
              <c16:uniqueId val="{00000007-C7B9-470E-BF22-6F0D9D6A2854}"/>
            </c:ext>
          </c:extLst>
        </c:ser>
        <c:ser>
          <c:idx val="8"/>
          <c:order val="8"/>
          <c:tx>
            <c:strRef>
              <c:f>temps!$I$19</c:f>
              <c:strCache>
                <c:ptCount val="1"/>
                <c:pt idx="0">
                  <c:v>250 f 0,25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temps!$J$19:$BI$19</c:f>
              <c:numCache>
                <c:formatCode>0</c:formatCode>
                <c:ptCount val="52"/>
                <c:pt idx="0">
                  <c:v>160.91954022988506</c:v>
                </c:pt>
                <c:pt idx="1">
                  <c:v>160.69788797061526</c:v>
                </c:pt>
                <c:pt idx="2">
                  <c:v>160.47684548372305</c:v>
                </c:pt>
                <c:pt idx="3">
                  <c:v>160.25641025641025</c:v>
                </c:pt>
                <c:pt idx="4">
                  <c:v>160.03657978966621</c:v>
                </c:pt>
                <c:pt idx="5">
                  <c:v>159.81735159817353</c:v>
                </c:pt>
                <c:pt idx="6">
                  <c:v>159.59872321021433</c:v>
                </c:pt>
                <c:pt idx="7">
                  <c:v>159.38069216757742</c:v>
                </c:pt>
                <c:pt idx="8">
                  <c:v>159.16325602546613</c:v>
                </c:pt>
                <c:pt idx="9">
                  <c:v>158.9464123524069</c:v>
                </c:pt>
                <c:pt idx="10">
                  <c:v>158.73015873015873</c:v>
                </c:pt>
                <c:pt idx="11">
                  <c:v>158.51449275362319</c:v>
                </c:pt>
                <c:pt idx="12">
                  <c:v>158.29941203075532</c:v>
                </c:pt>
                <c:pt idx="13">
                  <c:v>158.08491418247516</c:v>
                </c:pt>
                <c:pt idx="14">
                  <c:v>157.87099684258007</c:v>
                </c:pt>
                <c:pt idx="15">
                  <c:v>157.65765765765767</c:v>
                </c:pt>
                <c:pt idx="16">
                  <c:v>157.44489428699956</c:v>
                </c:pt>
                <c:pt idx="17">
                  <c:v>157.23270440251574</c:v>
                </c:pt>
                <c:pt idx="18">
                  <c:v>157.02108568864961</c:v>
                </c:pt>
                <c:pt idx="19">
                  <c:v>156.8100358422939</c:v>
                </c:pt>
                <c:pt idx="20">
                  <c:v>156.59955257270693</c:v>
                </c:pt>
                <c:pt idx="21">
                  <c:v>156.38963360142984</c:v>
                </c:pt>
                <c:pt idx="22">
                  <c:v>156.18027666220436</c:v>
                </c:pt>
                <c:pt idx="23">
                  <c:v>155.97147950089126</c:v>
                </c:pt>
                <c:pt idx="24">
                  <c:v>155.76323987538942</c:v>
                </c:pt>
                <c:pt idx="25">
                  <c:v>155.55555555555557</c:v>
                </c:pt>
                <c:pt idx="26">
                  <c:v>155.34842432312473</c:v>
                </c:pt>
                <c:pt idx="27">
                  <c:v>155.1418439716312</c:v>
                </c:pt>
                <c:pt idx="28">
                  <c:v>154.93581230633023</c:v>
                </c:pt>
                <c:pt idx="29">
                  <c:v>154.73032714412025</c:v>
                </c:pt>
                <c:pt idx="30">
                  <c:v>154.52538631346579</c:v>
                </c:pt>
                <c:pt idx="31">
                  <c:v>154.32098765432099</c:v>
                </c:pt>
                <c:pt idx="32">
                  <c:v>154.1171290180537</c:v>
                </c:pt>
                <c:pt idx="33">
                  <c:v>153.91380826737029</c:v>
                </c:pt>
                <c:pt idx="34">
                  <c:v>153.71102327624067</c:v>
                </c:pt>
                <c:pt idx="35">
                  <c:v>153.50877192982458</c:v>
                </c:pt>
                <c:pt idx="36">
                  <c:v>153.30705212439773</c:v>
                </c:pt>
                <c:pt idx="37">
                  <c:v>153.10586176727909</c:v>
                </c:pt>
                <c:pt idx="38">
                  <c:v>152.9051987767584</c:v>
                </c:pt>
                <c:pt idx="39">
                  <c:v>152.70506108202443</c:v>
                </c:pt>
                <c:pt idx="40">
                  <c:v>152.50544662309369</c:v>
                </c:pt>
                <c:pt idx="41">
                  <c:v>152.30635335073978</c:v>
                </c:pt>
                <c:pt idx="42">
                  <c:v>152.10777922642328</c:v>
                </c:pt>
                <c:pt idx="43">
                  <c:v>151.90972222222223</c:v>
                </c:pt>
                <c:pt idx="44">
                  <c:v>151.71218032076288</c:v>
                </c:pt>
                <c:pt idx="45">
                  <c:v>151.51515151515153</c:v>
                </c:pt>
                <c:pt idx="46">
                  <c:v>151.31863380890618</c:v>
                </c:pt>
                <c:pt idx="47">
                  <c:v>151.12262521588946</c:v>
                </c:pt>
                <c:pt idx="48">
                  <c:v>150.92712376024147</c:v>
                </c:pt>
                <c:pt idx="49">
                  <c:v>150.73212747631354</c:v>
                </c:pt>
                <c:pt idx="50">
                  <c:v>150.53763440860214</c:v>
                </c:pt>
                <c:pt idx="51">
                  <c:v>150.34364261168386</c:v>
                </c:pt>
              </c:numCache>
            </c:numRef>
          </c:yVal>
          <c:smooth val="1"/>
          <c:extLst xmlns:c16r2="http://schemas.microsoft.com/office/drawing/2015/06/chart">
            <c:ext xmlns:c16="http://schemas.microsoft.com/office/drawing/2014/chart" uri="{C3380CC4-5D6E-409C-BE32-E72D297353CC}">
              <c16:uniqueId val="{00000008-C7B9-470E-BF22-6F0D9D6A2854}"/>
            </c:ext>
          </c:extLst>
        </c:ser>
        <c:ser>
          <c:idx val="9"/>
          <c:order val="9"/>
          <c:tx>
            <c:strRef>
              <c:f>temps!$I$20</c:f>
              <c:strCache>
                <c:ptCount val="1"/>
                <c:pt idx="0">
                  <c:v>250 f 0,125</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temps!$J$20:$BI$20</c:f>
              <c:numCache>
                <c:formatCode>0</c:formatCode>
                <c:ptCount val="52"/>
                <c:pt idx="0">
                  <c:v>321.83908045977012</c:v>
                </c:pt>
                <c:pt idx="1">
                  <c:v>321.39577594123051</c:v>
                </c:pt>
                <c:pt idx="2">
                  <c:v>320.95369096744611</c:v>
                </c:pt>
                <c:pt idx="3">
                  <c:v>320.5128205128205</c:v>
                </c:pt>
                <c:pt idx="4">
                  <c:v>320.07315957933241</c:v>
                </c:pt>
                <c:pt idx="5">
                  <c:v>319.63470319634706</c:v>
                </c:pt>
                <c:pt idx="6">
                  <c:v>319.19744642042866</c:v>
                </c:pt>
                <c:pt idx="7">
                  <c:v>318.76138433515484</c:v>
                </c:pt>
                <c:pt idx="8">
                  <c:v>318.32651205093225</c:v>
                </c:pt>
                <c:pt idx="9">
                  <c:v>317.89282470481379</c:v>
                </c:pt>
                <c:pt idx="10">
                  <c:v>317.46031746031747</c:v>
                </c:pt>
                <c:pt idx="11">
                  <c:v>317.02898550724638</c:v>
                </c:pt>
                <c:pt idx="12">
                  <c:v>316.59882406151064</c:v>
                </c:pt>
                <c:pt idx="13">
                  <c:v>316.16982836495032</c:v>
                </c:pt>
                <c:pt idx="14">
                  <c:v>315.74199368516014</c:v>
                </c:pt>
                <c:pt idx="15">
                  <c:v>315.31531531531533</c:v>
                </c:pt>
                <c:pt idx="16">
                  <c:v>314.88978857399911</c:v>
                </c:pt>
                <c:pt idx="17">
                  <c:v>314.46540880503147</c:v>
                </c:pt>
                <c:pt idx="18">
                  <c:v>314.04217137729921</c:v>
                </c:pt>
                <c:pt idx="19">
                  <c:v>313.6200716845878</c:v>
                </c:pt>
                <c:pt idx="20">
                  <c:v>313.19910514541385</c:v>
                </c:pt>
                <c:pt idx="21">
                  <c:v>312.77926720285967</c:v>
                </c:pt>
                <c:pt idx="22">
                  <c:v>312.36055332440873</c:v>
                </c:pt>
                <c:pt idx="23">
                  <c:v>311.94295900178253</c:v>
                </c:pt>
                <c:pt idx="24">
                  <c:v>311.52647975077883</c:v>
                </c:pt>
                <c:pt idx="25">
                  <c:v>311.11111111111114</c:v>
                </c:pt>
                <c:pt idx="26">
                  <c:v>310.69684864624946</c:v>
                </c:pt>
                <c:pt idx="27">
                  <c:v>310.28368794326241</c:v>
                </c:pt>
                <c:pt idx="28">
                  <c:v>309.87162461266047</c:v>
                </c:pt>
                <c:pt idx="29">
                  <c:v>309.46065428824051</c:v>
                </c:pt>
                <c:pt idx="30">
                  <c:v>309.05077262693158</c:v>
                </c:pt>
                <c:pt idx="31">
                  <c:v>308.64197530864197</c:v>
                </c:pt>
                <c:pt idx="32">
                  <c:v>308.23425803610741</c:v>
                </c:pt>
                <c:pt idx="33">
                  <c:v>307.82761653474057</c:v>
                </c:pt>
                <c:pt idx="34">
                  <c:v>307.42204655248133</c:v>
                </c:pt>
                <c:pt idx="35">
                  <c:v>307.01754385964915</c:v>
                </c:pt>
                <c:pt idx="36">
                  <c:v>306.61410424879546</c:v>
                </c:pt>
                <c:pt idx="37">
                  <c:v>306.21172353455819</c:v>
                </c:pt>
                <c:pt idx="38">
                  <c:v>305.81039755351679</c:v>
                </c:pt>
                <c:pt idx="39">
                  <c:v>305.41012216404886</c:v>
                </c:pt>
                <c:pt idx="40">
                  <c:v>305.01089324618738</c:v>
                </c:pt>
                <c:pt idx="41">
                  <c:v>304.61270670147957</c:v>
                </c:pt>
                <c:pt idx="42">
                  <c:v>304.21555845284655</c:v>
                </c:pt>
                <c:pt idx="43">
                  <c:v>303.81944444444446</c:v>
                </c:pt>
                <c:pt idx="44">
                  <c:v>303.42436064152577</c:v>
                </c:pt>
                <c:pt idx="45">
                  <c:v>303.03030303030306</c:v>
                </c:pt>
                <c:pt idx="46">
                  <c:v>302.63726761781237</c:v>
                </c:pt>
                <c:pt idx="47">
                  <c:v>302.24525043177891</c:v>
                </c:pt>
                <c:pt idx="48">
                  <c:v>301.85424752048294</c:v>
                </c:pt>
                <c:pt idx="49">
                  <c:v>301.46425495262707</c:v>
                </c:pt>
                <c:pt idx="50">
                  <c:v>301.07526881720429</c:v>
                </c:pt>
                <c:pt idx="51">
                  <c:v>300.68728522336772</c:v>
                </c:pt>
              </c:numCache>
            </c:numRef>
          </c:yVal>
          <c:smooth val="1"/>
          <c:extLst xmlns:c16r2="http://schemas.microsoft.com/office/drawing/2015/06/chart">
            <c:ext xmlns:c16="http://schemas.microsoft.com/office/drawing/2014/chart" uri="{C3380CC4-5D6E-409C-BE32-E72D297353CC}">
              <c16:uniqueId val="{00000009-C7B9-470E-BF22-6F0D9D6A2854}"/>
            </c:ext>
          </c:extLst>
        </c:ser>
        <c:ser>
          <c:idx val="10"/>
          <c:order val="10"/>
          <c:tx>
            <c:strRef>
              <c:f>temps!$I$21</c:f>
              <c:strCache>
                <c:ptCount val="1"/>
                <c:pt idx="0">
                  <c:v>120 mn</c:v>
                </c:pt>
              </c:strCache>
            </c:strRef>
          </c:tx>
          <c:xVal>
            <c:numRef>
              <c:f>temps!$J$10:$BI$10</c:f>
              <c:numCache>
                <c:formatCode>General</c:formatCode>
                <c:ptCount val="52"/>
                <c:pt idx="0">
                  <c:v>14500</c:v>
                </c:pt>
                <c:pt idx="1">
                  <c:v>14520</c:v>
                </c:pt>
                <c:pt idx="2">
                  <c:v>14540</c:v>
                </c:pt>
                <c:pt idx="3">
                  <c:v>14560</c:v>
                </c:pt>
                <c:pt idx="4">
                  <c:v>14580</c:v>
                </c:pt>
                <c:pt idx="5">
                  <c:v>14600</c:v>
                </c:pt>
                <c:pt idx="6">
                  <c:v>14620</c:v>
                </c:pt>
                <c:pt idx="7">
                  <c:v>14640</c:v>
                </c:pt>
                <c:pt idx="8">
                  <c:v>14660</c:v>
                </c:pt>
                <c:pt idx="9">
                  <c:v>14680</c:v>
                </c:pt>
                <c:pt idx="10">
                  <c:v>14700</c:v>
                </c:pt>
                <c:pt idx="11">
                  <c:v>14720</c:v>
                </c:pt>
                <c:pt idx="12">
                  <c:v>14740</c:v>
                </c:pt>
                <c:pt idx="13">
                  <c:v>14760</c:v>
                </c:pt>
                <c:pt idx="14">
                  <c:v>14780</c:v>
                </c:pt>
                <c:pt idx="15">
                  <c:v>14800</c:v>
                </c:pt>
                <c:pt idx="16">
                  <c:v>14820</c:v>
                </c:pt>
                <c:pt idx="17">
                  <c:v>14840</c:v>
                </c:pt>
                <c:pt idx="18">
                  <c:v>14860</c:v>
                </c:pt>
                <c:pt idx="19">
                  <c:v>14880</c:v>
                </c:pt>
                <c:pt idx="20">
                  <c:v>14900</c:v>
                </c:pt>
                <c:pt idx="21">
                  <c:v>14920</c:v>
                </c:pt>
                <c:pt idx="22">
                  <c:v>14940</c:v>
                </c:pt>
                <c:pt idx="23">
                  <c:v>14960</c:v>
                </c:pt>
                <c:pt idx="24">
                  <c:v>14980</c:v>
                </c:pt>
                <c:pt idx="25">
                  <c:v>15000</c:v>
                </c:pt>
                <c:pt idx="26">
                  <c:v>15020</c:v>
                </c:pt>
                <c:pt idx="27">
                  <c:v>15040</c:v>
                </c:pt>
                <c:pt idx="28">
                  <c:v>15060</c:v>
                </c:pt>
                <c:pt idx="29">
                  <c:v>15080</c:v>
                </c:pt>
                <c:pt idx="30">
                  <c:v>15100</c:v>
                </c:pt>
                <c:pt idx="31">
                  <c:v>15120</c:v>
                </c:pt>
                <c:pt idx="32">
                  <c:v>15140</c:v>
                </c:pt>
                <c:pt idx="33">
                  <c:v>15160</c:v>
                </c:pt>
                <c:pt idx="34">
                  <c:v>15180</c:v>
                </c:pt>
                <c:pt idx="35">
                  <c:v>15200</c:v>
                </c:pt>
                <c:pt idx="36">
                  <c:v>15220</c:v>
                </c:pt>
                <c:pt idx="37">
                  <c:v>15240</c:v>
                </c:pt>
                <c:pt idx="38">
                  <c:v>15260</c:v>
                </c:pt>
                <c:pt idx="39">
                  <c:v>15280</c:v>
                </c:pt>
                <c:pt idx="40">
                  <c:v>15300</c:v>
                </c:pt>
                <c:pt idx="41">
                  <c:v>15320</c:v>
                </c:pt>
                <c:pt idx="42">
                  <c:v>15340</c:v>
                </c:pt>
                <c:pt idx="43">
                  <c:v>15360</c:v>
                </c:pt>
                <c:pt idx="44">
                  <c:v>15380</c:v>
                </c:pt>
                <c:pt idx="45">
                  <c:v>15400</c:v>
                </c:pt>
                <c:pt idx="46">
                  <c:v>15420</c:v>
                </c:pt>
                <c:pt idx="47">
                  <c:v>15440</c:v>
                </c:pt>
                <c:pt idx="48">
                  <c:v>15460</c:v>
                </c:pt>
                <c:pt idx="49">
                  <c:v>15480</c:v>
                </c:pt>
                <c:pt idx="50">
                  <c:v>15500</c:v>
                </c:pt>
                <c:pt idx="51">
                  <c:v>15520</c:v>
                </c:pt>
              </c:numCache>
            </c:numRef>
          </c:xVal>
          <c:yVal>
            <c:numRef>
              <c:f>temps!$J$21:$BI$21</c:f>
              <c:numCache>
                <c:formatCode>General</c:formatCode>
                <c:ptCount val="52"/>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numCache>
            </c:numRef>
          </c:yVal>
          <c:smooth val="1"/>
          <c:extLst xmlns:c16r2="http://schemas.microsoft.com/office/drawing/2015/06/chart">
            <c:ext xmlns:c16="http://schemas.microsoft.com/office/drawing/2014/chart" uri="{C3380CC4-5D6E-409C-BE32-E72D297353CC}">
              <c16:uniqueId val="{0000000A-C7B9-470E-BF22-6F0D9D6A2854}"/>
            </c:ext>
          </c:extLst>
        </c:ser>
        <c:dLbls/>
        <c:axId val="191971328"/>
        <c:axId val="191972864"/>
      </c:scatterChart>
      <c:valAx>
        <c:axId val="191971328"/>
        <c:scaling>
          <c:orientation val="minMax"/>
        </c:scaling>
        <c:axPos val="b"/>
        <c:numFmt formatCode="General" sourceLinked="1"/>
        <c:tickLblPos val="nextTo"/>
        <c:crossAx val="191972864"/>
        <c:crosses val="autoZero"/>
        <c:crossBetween val="midCat"/>
      </c:valAx>
      <c:valAx>
        <c:axId val="191972864"/>
        <c:scaling>
          <c:orientation val="minMax"/>
        </c:scaling>
        <c:axPos val="l"/>
        <c:majorGridlines/>
        <c:numFmt formatCode="0" sourceLinked="1"/>
        <c:tickLblPos val="nextTo"/>
        <c:crossAx val="191971328"/>
        <c:crosses val="autoZero"/>
        <c:crossBetween val="midCat"/>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CheckBox" fmlaLink="$M$15"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2</xdr:col>
      <xdr:colOff>207817</xdr:colOff>
      <xdr:row>71</xdr:row>
      <xdr:rowOff>147205</xdr:rowOff>
    </xdr:from>
    <xdr:to>
      <xdr:col>6</xdr:col>
      <xdr:colOff>521722</xdr:colOff>
      <xdr:row>79</xdr:row>
      <xdr:rowOff>70824</xdr:rowOff>
    </xdr:to>
    <xdr:pic>
      <xdr:nvPicPr>
        <xdr:cNvPr id="73" name="Image 72">
          <a:extLst>
            <a:ext uri="{FF2B5EF4-FFF2-40B4-BE49-F238E27FC236}">
              <a16:creationId xmlns:a16="http://schemas.microsoft.com/office/drawing/2014/main" xmlns=""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1134340" y="17855046"/>
          <a:ext cx="3361905" cy="1447619"/>
        </a:xfrm>
        <a:prstGeom prst="rect">
          <a:avLst/>
        </a:prstGeom>
      </xdr:spPr>
    </xdr:pic>
    <xdr:clientData/>
  </xdr:twoCellAnchor>
  <xdr:twoCellAnchor editAs="oneCell">
    <xdr:from>
      <xdr:col>1</xdr:col>
      <xdr:colOff>736024</xdr:colOff>
      <xdr:row>43</xdr:row>
      <xdr:rowOff>21582</xdr:rowOff>
    </xdr:from>
    <xdr:to>
      <xdr:col>10</xdr:col>
      <xdr:colOff>687794</xdr:colOff>
      <xdr:row>63</xdr:row>
      <xdr:rowOff>164522</xdr:rowOff>
    </xdr:to>
    <xdr:pic>
      <xdr:nvPicPr>
        <xdr:cNvPr id="24" name="Image 23">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2" cstate="print"/>
        <a:stretch>
          <a:fillRect/>
        </a:stretch>
      </xdr:blipFill>
      <xdr:spPr>
        <a:xfrm>
          <a:off x="900547" y="12386764"/>
          <a:ext cx="6809770" cy="3952940"/>
        </a:xfrm>
        <a:prstGeom prst="rect">
          <a:avLst/>
        </a:prstGeom>
      </xdr:spPr>
    </xdr:pic>
    <xdr:clientData/>
  </xdr:twoCellAnchor>
  <xdr:twoCellAnchor editAs="oneCell">
    <xdr:from>
      <xdr:col>1</xdr:col>
      <xdr:colOff>560293</xdr:colOff>
      <xdr:row>131</xdr:row>
      <xdr:rowOff>17523</xdr:rowOff>
    </xdr:from>
    <xdr:to>
      <xdr:col>16</xdr:col>
      <xdr:colOff>327486</xdr:colOff>
      <xdr:row>138</xdr:row>
      <xdr:rowOff>87228</xdr:rowOff>
    </xdr:to>
    <xdr:pic>
      <xdr:nvPicPr>
        <xdr:cNvPr id="23" name="Image 22">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3" cstate="print"/>
        <a:stretch>
          <a:fillRect/>
        </a:stretch>
      </xdr:blipFill>
      <xdr:spPr>
        <a:xfrm>
          <a:off x="722778" y="26446597"/>
          <a:ext cx="11197193" cy="1403205"/>
        </a:xfrm>
        <a:prstGeom prst="rect">
          <a:avLst/>
        </a:prstGeom>
      </xdr:spPr>
    </xdr:pic>
    <xdr:clientData/>
  </xdr:twoCellAnchor>
  <xdr:twoCellAnchor editAs="oneCell">
    <xdr:from>
      <xdr:col>1</xdr:col>
      <xdr:colOff>616324</xdr:colOff>
      <xdr:row>88</xdr:row>
      <xdr:rowOff>78442</xdr:rowOff>
    </xdr:from>
    <xdr:to>
      <xdr:col>5</xdr:col>
      <xdr:colOff>414016</xdr:colOff>
      <xdr:row>100</xdr:row>
      <xdr:rowOff>162485</xdr:rowOff>
    </xdr:to>
    <xdr:pic>
      <xdr:nvPicPr>
        <xdr:cNvPr id="10" name="Image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4" cstate="print"/>
        <a:stretch>
          <a:fillRect/>
        </a:stretch>
      </xdr:blipFill>
      <xdr:spPr>
        <a:xfrm>
          <a:off x="778809" y="18293604"/>
          <a:ext cx="2845692" cy="2370043"/>
        </a:xfrm>
        <a:prstGeom prst="rect">
          <a:avLst/>
        </a:prstGeom>
      </xdr:spPr>
    </xdr:pic>
    <xdr:clientData/>
  </xdr:twoCellAnchor>
  <xdr:twoCellAnchor editAs="oneCell">
    <xdr:from>
      <xdr:col>1</xdr:col>
      <xdr:colOff>685800</xdr:colOff>
      <xdr:row>103</xdr:row>
      <xdr:rowOff>0</xdr:rowOff>
    </xdr:from>
    <xdr:to>
      <xdr:col>12</xdr:col>
      <xdr:colOff>456182</xdr:colOff>
      <xdr:row>123</xdr:row>
      <xdr:rowOff>18572</xdr:rowOff>
    </xdr:to>
    <xdr:pic>
      <xdr:nvPicPr>
        <xdr:cNvPr id="25" name="Image 24">
          <a:extLst>
            <a:ext uri="{FF2B5EF4-FFF2-40B4-BE49-F238E27FC236}">
              <a16:creationId xmlns:a16="http://schemas.microsoft.com/office/drawing/2014/main" xmlns="" id="{00000000-0008-0000-0000-000019000000}"/>
            </a:ext>
          </a:extLst>
        </xdr:cNvPr>
        <xdr:cNvPicPr>
          <a:picLocks noChangeAspect="1"/>
        </xdr:cNvPicPr>
      </xdr:nvPicPr>
      <xdr:blipFill>
        <a:blip xmlns:r="http://schemas.openxmlformats.org/officeDocument/2006/relationships" r:embed="rId5" cstate="print"/>
        <a:stretch>
          <a:fillRect/>
        </a:stretch>
      </xdr:blipFill>
      <xdr:spPr>
        <a:xfrm>
          <a:off x="847725" y="20897850"/>
          <a:ext cx="8152382" cy="3828572"/>
        </a:xfrm>
        <a:prstGeom prst="rect">
          <a:avLst/>
        </a:prstGeom>
      </xdr:spPr>
    </xdr:pic>
    <xdr:clientData/>
  </xdr:twoCellAnchor>
  <xdr:twoCellAnchor>
    <xdr:from>
      <xdr:col>5</xdr:col>
      <xdr:colOff>268432</xdr:colOff>
      <xdr:row>71</xdr:row>
      <xdr:rowOff>161925</xdr:rowOff>
    </xdr:from>
    <xdr:to>
      <xdr:col>6</xdr:col>
      <xdr:colOff>571500</xdr:colOff>
      <xdr:row>78</xdr:row>
      <xdr:rowOff>51954</xdr:rowOff>
    </xdr:to>
    <xdr:sp macro="" textlink="">
      <xdr:nvSpPr>
        <xdr:cNvPr id="5" name="Rectangle 4">
          <a:extLst>
            <a:ext uri="{FF2B5EF4-FFF2-40B4-BE49-F238E27FC236}">
              <a16:creationId xmlns:a16="http://schemas.microsoft.com/office/drawing/2014/main" xmlns="" id="{00000000-0008-0000-0000-000005000000}"/>
            </a:ext>
          </a:extLst>
        </xdr:cNvPr>
        <xdr:cNvSpPr/>
      </xdr:nvSpPr>
      <xdr:spPr>
        <a:xfrm>
          <a:off x="3480955" y="17869766"/>
          <a:ext cx="1065068" cy="1223529"/>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581026</xdr:colOff>
      <xdr:row>70</xdr:row>
      <xdr:rowOff>19050</xdr:rowOff>
    </xdr:from>
    <xdr:to>
      <xdr:col>7</xdr:col>
      <xdr:colOff>638175</xdr:colOff>
      <xdr:row>71</xdr:row>
      <xdr:rowOff>152400</xdr:rowOff>
    </xdr:to>
    <xdr:cxnSp macro="">
      <xdr:nvCxnSpPr>
        <xdr:cNvPr id="7" name="Connecteur droit avec flèche 6">
          <a:extLst>
            <a:ext uri="{FF2B5EF4-FFF2-40B4-BE49-F238E27FC236}">
              <a16:creationId xmlns:a16="http://schemas.microsoft.com/office/drawing/2014/main" xmlns="" id="{00000000-0008-0000-0000-000007000000}"/>
            </a:ext>
          </a:extLst>
        </xdr:cNvPr>
        <xdr:cNvCxnSpPr/>
      </xdr:nvCxnSpPr>
      <xdr:spPr>
        <a:xfrm flipH="1">
          <a:off x="4552951" y="7791450"/>
          <a:ext cx="819149" cy="323850"/>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647700</xdr:colOff>
      <xdr:row>68</xdr:row>
      <xdr:rowOff>85725</xdr:rowOff>
    </xdr:from>
    <xdr:to>
      <xdr:col>11</xdr:col>
      <xdr:colOff>104775</xdr:colOff>
      <xdr:row>72</xdr:row>
      <xdr:rowOff>57150</xdr:rowOff>
    </xdr:to>
    <xdr:sp macro="" textlink="">
      <xdr:nvSpPr>
        <xdr:cNvPr id="11" name="ZoneTexte 10">
          <a:extLst>
            <a:ext uri="{FF2B5EF4-FFF2-40B4-BE49-F238E27FC236}">
              <a16:creationId xmlns:a16="http://schemas.microsoft.com/office/drawing/2014/main" xmlns="" id="{00000000-0008-0000-0000-00000B000000}"/>
            </a:ext>
          </a:extLst>
        </xdr:cNvPr>
        <xdr:cNvSpPr txBox="1"/>
      </xdr:nvSpPr>
      <xdr:spPr>
        <a:xfrm>
          <a:off x="5381625" y="7477125"/>
          <a:ext cx="2505075" cy="73342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reporter  dans ce cadre les données mentionnées  dans le rapport d'essais</a:t>
          </a:r>
        </a:p>
      </xdr:txBody>
    </xdr:sp>
    <xdr:clientData/>
  </xdr:twoCellAnchor>
  <xdr:twoCellAnchor>
    <xdr:from>
      <xdr:col>6</xdr:col>
      <xdr:colOff>69272</xdr:colOff>
      <xdr:row>79</xdr:row>
      <xdr:rowOff>0</xdr:rowOff>
    </xdr:from>
    <xdr:to>
      <xdr:col>7</xdr:col>
      <xdr:colOff>257175</xdr:colOff>
      <xdr:row>80</xdr:row>
      <xdr:rowOff>104775</xdr:rowOff>
    </xdr:to>
    <xdr:cxnSp macro="">
      <xdr:nvCxnSpPr>
        <xdr:cNvPr id="12" name="Connecteur droit avec flèche 11">
          <a:extLst>
            <a:ext uri="{FF2B5EF4-FFF2-40B4-BE49-F238E27FC236}">
              <a16:creationId xmlns:a16="http://schemas.microsoft.com/office/drawing/2014/main" xmlns="" id="{00000000-0008-0000-0000-00000C000000}"/>
            </a:ext>
          </a:extLst>
        </xdr:cNvPr>
        <xdr:cNvCxnSpPr/>
      </xdr:nvCxnSpPr>
      <xdr:spPr>
        <a:xfrm flipH="1" flipV="1">
          <a:off x="4043795" y="19231841"/>
          <a:ext cx="949903" cy="29527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281421</xdr:colOff>
      <xdr:row>79</xdr:row>
      <xdr:rowOff>26844</xdr:rowOff>
    </xdr:from>
    <xdr:to>
      <xdr:col>12</xdr:col>
      <xdr:colOff>181841</xdr:colOff>
      <xdr:row>82</xdr:row>
      <xdr:rowOff>112568</xdr:rowOff>
    </xdr:to>
    <xdr:sp macro="" textlink="">
      <xdr:nvSpPr>
        <xdr:cNvPr id="17" name="ZoneTexte 16">
          <a:extLst>
            <a:ext uri="{FF2B5EF4-FFF2-40B4-BE49-F238E27FC236}">
              <a16:creationId xmlns:a16="http://schemas.microsoft.com/office/drawing/2014/main" xmlns="" id="{00000000-0008-0000-0000-000011000000}"/>
            </a:ext>
          </a:extLst>
        </xdr:cNvPr>
        <xdr:cNvSpPr txBox="1"/>
      </xdr:nvSpPr>
      <xdr:spPr>
        <a:xfrm>
          <a:off x="5017944" y="19258685"/>
          <a:ext cx="3710420" cy="657224"/>
        </a:xfrm>
        <a:prstGeom prst="rect">
          <a:avLst/>
        </a:prstGeom>
        <a:solidFill>
          <a:srgbClr val="FF0000"/>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IMPORTANT</a:t>
          </a:r>
          <a:r>
            <a:rPr lang="fr-FR" sz="1100" b="1" baseline="0"/>
            <a:t> : </a:t>
          </a:r>
          <a:r>
            <a:rPr lang="fr-FR" sz="1100" b="1"/>
            <a:t>case à cocher  uniquement si le laboratoire à démontré l'impossibilité technique d'atteindre une</a:t>
          </a:r>
          <a:r>
            <a:rPr lang="fr-FR" sz="1100" b="1" baseline="0"/>
            <a:t> </a:t>
          </a:r>
          <a:r>
            <a:rPr lang="fr-FR" sz="1100" b="1"/>
            <a:t>SA de 1  </a:t>
          </a:r>
        </a:p>
        <a:p>
          <a:pPr algn="ctr"/>
          <a:r>
            <a:rPr lang="fr-FR" sz="1100" b="1"/>
            <a:t>arrêté du 14 08 2012 </a:t>
          </a:r>
          <a:r>
            <a:rPr lang="fr-FR" sz="1100" b="1">
              <a:solidFill>
                <a:schemeClr val="dk1"/>
              </a:solidFill>
              <a:effectLst/>
              <a:latin typeface="+mn-lt"/>
              <a:ea typeface="+mn-ea"/>
              <a:cs typeface="+mn-cs"/>
            </a:rPr>
            <a:t>article 6 </a:t>
          </a:r>
          <a:r>
            <a:rPr lang="fr-FR" sz="1100" b="1" baseline="0">
              <a:solidFill>
                <a:schemeClr val="dk1"/>
              </a:solidFill>
              <a:effectLst/>
              <a:latin typeface="+mn-lt"/>
              <a:ea typeface="+mn-ea"/>
              <a:cs typeface="+mn-cs"/>
            </a:rPr>
            <a:t> </a:t>
          </a:r>
          <a:r>
            <a:rPr lang="fr-FR" sz="1100" b="1">
              <a:solidFill>
                <a:schemeClr val="dk1"/>
              </a:solidFill>
              <a:effectLst/>
              <a:latin typeface="+mn-lt"/>
              <a:ea typeface="+mn-ea"/>
              <a:cs typeface="+mn-cs"/>
            </a:rPr>
            <a:t>2°)</a:t>
          </a:r>
          <a:endParaRPr lang="fr-FR" sz="1100" b="1"/>
        </a:p>
      </xdr:txBody>
    </xdr:sp>
    <xdr:clientData/>
  </xdr:twoCellAnchor>
  <xdr:twoCellAnchor>
    <xdr:from>
      <xdr:col>1</xdr:col>
      <xdr:colOff>714375</xdr:colOff>
      <xdr:row>44</xdr:row>
      <xdr:rowOff>38100</xdr:rowOff>
    </xdr:from>
    <xdr:to>
      <xdr:col>4</xdr:col>
      <xdr:colOff>276225</xdr:colOff>
      <xdr:row>48</xdr:row>
      <xdr:rowOff>19050</xdr:rowOff>
    </xdr:to>
    <xdr:sp macro="" textlink="">
      <xdr:nvSpPr>
        <xdr:cNvPr id="9" name="ZoneTexte 8">
          <a:extLst>
            <a:ext uri="{FF2B5EF4-FFF2-40B4-BE49-F238E27FC236}">
              <a16:creationId xmlns:a16="http://schemas.microsoft.com/office/drawing/2014/main" xmlns="" id="{00000000-0008-0000-0000-000009000000}"/>
            </a:ext>
          </a:extLst>
        </xdr:cNvPr>
        <xdr:cNvSpPr txBox="1"/>
      </xdr:nvSpPr>
      <xdr:spPr>
        <a:xfrm>
          <a:off x="876300" y="8810625"/>
          <a:ext cx="1847850" cy="74295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1</a:t>
          </a:r>
          <a:r>
            <a:rPr lang="fr-FR" sz="1100"/>
            <a:t> </a:t>
          </a:r>
        </a:p>
      </xdr:txBody>
    </xdr:sp>
    <xdr:clientData/>
  </xdr:twoCellAnchor>
  <xdr:twoCellAnchor>
    <xdr:from>
      <xdr:col>1</xdr:col>
      <xdr:colOff>714374</xdr:colOff>
      <xdr:row>48</xdr:row>
      <xdr:rowOff>66674</xdr:rowOff>
    </xdr:from>
    <xdr:to>
      <xdr:col>4</xdr:col>
      <xdr:colOff>285749</xdr:colOff>
      <xdr:row>55</xdr:row>
      <xdr:rowOff>133349</xdr:rowOff>
    </xdr:to>
    <xdr:sp macro="" textlink="">
      <xdr:nvSpPr>
        <xdr:cNvPr id="15" name="ZoneTexte 14">
          <a:extLst>
            <a:ext uri="{FF2B5EF4-FFF2-40B4-BE49-F238E27FC236}">
              <a16:creationId xmlns:a16="http://schemas.microsoft.com/office/drawing/2014/main" xmlns="" id="{00000000-0008-0000-0000-00000F000000}"/>
            </a:ext>
          </a:extLst>
        </xdr:cNvPr>
        <xdr:cNvSpPr txBox="1"/>
      </xdr:nvSpPr>
      <xdr:spPr>
        <a:xfrm>
          <a:off x="876299" y="9601199"/>
          <a:ext cx="1857375" cy="140017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3</a:t>
          </a:r>
          <a:r>
            <a:rPr lang="fr-FR" sz="1100"/>
            <a:t> </a:t>
          </a:r>
        </a:p>
      </xdr:txBody>
    </xdr:sp>
    <xdr:clientData/>
  </xdr:twoCellAnchor>
  <xdr:twoCellAnchor>
    <xdr:from>
      <xdr:col>4</xdr:col>
      <xdr:colOff>323848</xdr:colOff>
      <xdr:row>44</xdr:row>
      <xdr:rowOff>38098</xdr:rowOff>
    </xdr:from>
    <xdr:to>
      <xdr:col>9</xdr:col>
      <xdr:colOff>514349</xdr:colOff>
      <xdr:row>55</xdr:row>
      <xdr:rowOff>152399</xdr:rowOff>
    </xdr:to>
    <xdr:sp macro="" textlink="">
      <xdr:nvSpPr>
        <xdr:cNvPr id="16" name="ZoneTexte 15">
          <a:extLst>
            <a:ext uri="{FF2B5EF4-FFF2-40B4-BE49-F238E27FC236}">
              <a16:creationId xmlns:a16="http://schemas.microsoft.com/office/drawing/2014/main" xmlns="" id="{00000000-0008-0000-0000-000010000000}"/>
            </a:ext>
          </a:extLst>
        </xdr:cNvPr>
        <xdr:cNvSpPr txBox="1"/>
      </xdr:nvSpPr>
      <xdr:spPr>
        <a:xfrm>
          <a:off x="2771773" y="8810623"/>
          <a:ext cx="4000501" cy="220980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4</a:t>
          </a:r>
          <a:r>
            <a:rPr lang="fr-FR" sz="1100"/>
            <a:t> </a:t>
          </a:r>
        </a:p>
      </xdr:txBody>
    </xdr:sp>
    <xdr:clientData/>
  </xdr:twoCellAnchor>
  <xdr:twoCellAnchor>
    <xdr:from>
      <xdr:col>1</xdr:col>
      <xdr:colOff>704849</xdr:colOff>
      <xdr:row>55</xdr:row>
      <xdr:rowOff>180975</xdr:rowOff>
    </xdr:from>
    <xdr:to>
      <xdr:col>9</xdr:col>
      <xdr:colOff>447674</xdr:colOff>
      <xdr:row>59</xdr:row>
      <xdr:rowOff>161925</xdr:rowOff>
    </xdr:to>
    <xdr:sp macro="" textlink="">
      <xdr:nvSpPr>
        <xdr:cNvPr id="18" name="ZoneTexte 17">
          <a:extLst>
            <a:ext uri="{FF2B5EF4-FFF2-40B4-BE49-F238E27FC236}">
              <a16:creationId xmlns:a16="http://schemas.microsoft.com/office/drawing/2014/main" xmlns="" id="{00000000-0008-0000-0000-000012000000}"/>
            </a:ext>
          </a:extLst>
        </xdr:cNvPr>
        <xdr:cNvSpPr txBox="1"/>
      </xdr:nvSpPr>
      <xdr:spPr>
        <a:xfrm>
          <a:off x="866774" y="11049000"/>
          <a:ext cx="5838825" cy="74295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5</a:t>
          </a:r>
          <a:r>
            <a:rPr lang="fr-FR" sz="1100"/>
            <a:t> </a:t>
          </a:r>
        </a:p>
      </xdr:txBody>
    </xdr:sp>
    <xdr:clientData/>
  </xdr:twoCellAnchor>
  <xdr:twoCellAnchor>
    <xdr:from>
      <xdr:col>1</xdr:col>
      <xdr:colOff>685798</xdr:colOff>
      <xdr:row>60</xdr:row>
      <xdr:rowOff>9525</xdr:rowOff>
    </xdr:from>
    <xdr:to>
      <xdr:col>9</xdr:col>
      <xdr:colOff>476249</xdr:colOff>
      <xdr:row>63</xdr:row>
      <xdr:rowOff>180975</xdr:rowOff>
    </xdr:to>
    <xdr:sp macro="" textlink="">
      <xdr:nvSpPr>
        <xdr:cNvPr id="19" name="ZoneTexte 18">
          <a:extLst>
            <a:ext uri="{FF2B5EF4-FFF2-40B4-BE49-F238E27FC236}">
              <a16:creationId xmlns:a16="http://schemas.microsoft.com/office/drawing/2014/main" xmlns="" id="{00000000-0008-0000-0000-000013000000}"/>
            </a:ext>
          </a:extLst>
        </xdr:cNvPr>
        <xdr:cNvSpPr txBox="1"/>
      </xdr:nvSpPr>
      <xdr:spPr>
        <a:xfrm>
          <a:off x="847723" y="11830050"/>
          <a:ext cx="5886451" cy="74295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6</a:t>
          </a:r>
          <a:r>
            <a:rPr lang="fr-FR" sz="1100"/>
            <a:t> </a:t>
          </a:r>
        </a:p>
      </xdr:txBody>
    </xdr:sp>
    <xdr:clientData/>
  </xdr:twoCellAnchor>
  <xdr:twoCellAnchor>
    <xdr:from>
      <xdr:col>4</xdr:col>
      <xdr:colOff>438150</xdr:colOff>
      <xdr:row>88</xdr:row>
      <xdr:rowOff>104775</xdr:rowOff>
    </xdr:from>
    <xdr:to>
      <xdr:col>5</xdr:col>
      <xdr:colOff>390526</xdr:colOff>
      <xdr:row>100</xdr:row>
      <xdr:rowOff>123825</xdr:rowOff>
    </xdr:to>
    <xdr:sp macro="" textlink="">
      <xdr:nvSpPr>
        <xdr:cNvPr id="21" name="Rectangle 20">
          <a:extLst>
            <a:ext uri="{FF2B5EF4-FFF2-40B4-BE49-F238E27FC236}">
              <a16:creationId xmlns:a16="http://schemas.microsoft.com/office/drawing/2014/main" xmlns="" id="{00000000-0008-0000-0000-000015000000}"/>
            </a:ext>
          </a:extLst>
        </xdr:cNvPr>
        <xdr:cNvSpPr/>
      </xdr:nvSpPr>
      <xdr:spPr>
        <a:xfrm>
          <a:off x="2886075" y="18135600"/>
          <a:ext cx="714376" cy="2305050"/>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666751</xdr:colOff>
      <xdr:row>120</xdr:row>
      <xdr:rowOff>123826</xdr:rowOff>
    </xdr:from>
    <xdr:to>
      <xdr:col>5</xdr:col>
      <xdr:colOff>581025</xdr:colOff>
      <xdr:row>124</xdr:row>
      <xdr:rowOff>95250</xdr:rowOff>
    </xdr:to>
    <xdr:cxnSp macro="">
      <xdr:nvCxnSpPr>
        <xdr:cNvPr id="26" name="Connecteur droit avec flèche 25">
          <a:extLst>
            <a:ext uri="{FF2B5EF4-FFF2-40B4-BE49-F238E27FC236}">
              <a16:creationId xmlns:a16="http://schemas.microsoft.com/office/drawing/2014/main" xmlns="" id="{00000000-0008-0000-0000-00001A000000}"/>
            </a:ext>
          </a:extLst>
        </xdr:cNvPr>
        <xdr:cNvCxnSpPr/>
      </xdr:nvCxnSpPr>
      <xdr:spPr>
        <a:xfrm flipH="1" flipV="1">
          <a:off x="2352676" y="24260176"/>
          <a:ext cx="1438274" cy="733424"/>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704850</xdr:colOff>
      <xdr:row>120</xdr:row>
      <xdr:rowOff>76200</xdr:rowOff>
    </xdr:from>
    <xdr:to>
      <xdr:col>9</xdr:col>
      <xdr:colOff>666751</xdr:colOff>
      <xdr:row>124</xdr:row>
      <xdr:rowOff>142875</xdr:rowOff>
    </xdr:to>
    <xdr:cxnSp macro="">
      <xdr:nvCxnSpPr>
        <xdr:cNvPr id="28" name="Connecteur droit avec flèche 27">
          <a:extLst>
            <a:ext uri="{FF2B5EF4-FFF2-40B4-BE49-F238E27FC236}">
              <a16:creationId xmlns:a16="http://schemas.microsoft.com/office/drawing/2014/main" xmlns="" id="{00000000-0008-0000-0000-00001C000000}"/>
            </a:ext>
          </a:extLst>
        </xdr:cNvPr>
        <xdr:cNvCxnSpPr/>
      </xdr:nvCxnSpPr>
      <xdr:spPr>
        <a:xfrm flipV="1">
          <a:off x="6200775" y="22755225"/>
          <a:ext cx="723901" cy="82867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180976</xdr:colOff>
      <xdr:row>120</xdr:row>
      <xdr:rowOff>133350</xdr:rowOff>
    </xdr:from>
    <xdr:to>
      <xdr:col>3</xdr:col>
      <xdr:colOff>647700</xdr:colOff>
      <xdr:row>124</xdr:row>
      <xdr:rowOff>114300</xdr:rowOff>
    </xdr:to>
    <xdr:cxnSp macro="">
      <xdr:nvCxnSpPr>
        <xdr:cNvPr id="29" name="Connecteur droit avec flèche 28">
          <a:extLst>
            <a:ext uri="{FF2B5EF4-FFF2-40B4-BE49-F238E27FC236}">
              <a16:creationId xmlns:a16="http://schemas.microsoft.com/office/drawing/2014/main" xmlns="" id="{00000000-0008-0000-0000-00001D000000}"/>
            </a:ext>
          </a:extLst>
        </xdr:cNvPr>
        <xdr:cNvCxnSpPr/>
      </xdr:nvCxnSpPr>
      <xdr:spPr>
        <a:xfrm flipH="1" flipV="1">
          <a:off x="1866901" y="22812375"/>
          <a:ext cx="466724" cy="742950"/>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124</xdr:row>
      <xdr:rowOff>104776</xdr:rowOff>
    </xdr:from>
    <xdr:to>
      <xdr:col>6</xdr:col>
      <xdr:colOff>742950</xdr:colOff>
      <xdr:row>125</xdr:row>
      <xdr:rowOff>142875</xdr:rowOff>
    </xdr:to>
    <xdr:sp macro="" textlink="">
      <xdr:nvSpPr>
        <xdr:cNvPr id="34" name="ZoneTexte 33">
          <a:extLst>
            <a:ext uri="{FF2B5EF4-FFF2-40B4-BE49-F238E27FC236}">
              <a16:creationId xmlns:a16="http://schemas.microsoft.com/office/drawing/2014/main" xmlns="" id="{00000000-0008-0000-0000-000022000000}"/>
            </a:ext>
          </a:extLst>
        </xdr:cNvPr>
        <xdr:cNvSpPr txBox="1"/>
      </xdr:nvSpPr>
      <xdr:spPr>
        <a:xfrm>
          <a:off x="3581400" y="23545801"/>
          <a:ext cx="1133475" cy="22859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volume prélevé</a:t>
          </a:r>
        </a:p>
      </xdr:txBody>
    </xdr:sp>
    <xdr:clientData/>
  </xdr:twoCellAnchor>
  <xdr:twoCellAnchor>
    <xdr:from>
      <xdr:col>3</xdr:col>
      <xdr:colOff>161924</xdr:colOff>
      <xdr:row>124</xdr:row>
      <xdr:rowOff>114300</xdr:rowOff>
    </xdr:from>
    <xdr:to>
      <xdr:col>5</xdr:col>
      <xdr:colOff>112567</xdr:colOff>
      <xdr:row>128</xdr:row>
      <xdr:rowOff>0</xdr:rowOff>
    </xdr:to>
    <xdr:sp macro="" textlink="">
      <xdr:nvSpPr>
        <xdr:cNvPr id="36" name="ZoneTexte 35">
          <a:extLst>
            <a:ext uri="{FF2B5EF4-FFF2-40B4-BE49-F238E27FC236}">
              <a16:creationId xmlns:a16="http://schemas.microsoft.com/office/drawing/2014/main" xmlns="" id="{00000000-0008-0000-0000-000024000000}"/>
            </a:ext>
          </a:extLst>
        </xdr:cNvPr>
        <xdr:cNvSpPr txBox="1"/>
      </xdr:nvSpPr>
      <xdr:spPr>
        <a:xfrm>
          <a:off x="1850447" y="27961936"/>
          <a:ext cx="1474643" cy="64770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volume minimum de</a:t>
          </a:r>
          <a:r>
            <a:rPr lang="fr-FR" sz="1100" baseline="0"/>
            <a:t> 222,2 litres  pour obtenir une SA de 3 </a:t>
          </a:r>
          <a:endParaRPr lang="fr-FR" sz="1100"/>
        </a:p>
      </xdr:txBody>
    </xdr:sp>
    <xdr:clientData/>
  </xdr:twoCellAnchor>
  <xdr:twoCellAnchor>
    <xdr:from>
      <xdr:col>7</xdr:col>
      <xdr:colOff>744682</xdr:colOff>
      <xdr:row>124</xdr:row>
      <xdr:rowOff>152400</xdr:rowOff>
    </xdr:from>
    <xdr:to>
      <xdr:col>9</xdr:col>
      <xdr:colOff>533400</xdr:colOff>
      <xdr:row>128</xdr:row>
      <xdr:rowOff>181841</xdr:rowOff>
    </xdr:to>
    <xdr:sp macro="" textlink="">
      <xdr:nvSpPr>
        <xdr:cNvPr id="37" name="ZoneTexte 36">
          <a:extLst>
            <a:ext uri="{FF2B5EF4-FFF2-40B4-BE49-F238E27FC236}">
              <a16:creationId xmlns:a16="http://schemas.microsoft.com/office/drawing/2014/main" xmlns="" id="{00000000-0008-0000-0000-000025000000}"/>
            </a:ext>
          </a:extLst>
        </xdr:cNvPr>
        <xdr:cNvSpPr txBox="1"/>
      </xdr:nvSpPr>
      <xdr:spPr>
        <a:xfrm>
          <a:off x="5481205" y="28000036"/>
          <a:ext cx="1312718" cy="791441"/>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volume minimum de</a:t>
          </a:r>
          <a:r>
            <a:rPr lang="fr-FR" sz="1100" baseline="0"/>
            <a:t> 666,6 litres  pour obtenir une SA de 1 </a:t>
          </a:r>
          <a:endParaRPr lang="fr-FR" sz="1100"/>
        </a:p>
      </xdr:txBody>
    </xdr:sp>
    <xdr:clientData/>
  </xdr:twoCellAnchor>
  <xdr:twoCellAnchor>
    <xdr:from>
      <xdr:col>4</xdr:col>
      <xdr:colOff>647699</xdr:colOff>
      <xdr:row>134</xdr:row>
      <xdr:rowOff>19050</xdr:rowOff>
    </xdr:from>
    <xdr:to>
      <xdr:col>16</xdr:col>
      <xdr:colOff>276224</xdr:colOff>
      <xdr:row>135</xdr:row>
      <xdr:rowOff>104775</xdr:rowOff>
    </xdr:to>
    <xdr:sp macro="" textlink="">
      <xdr:nvSpPr>
        <xdr:cNvPr id="42" name="ZoneTexte 41">
          <a:extLst>
            <a:ext uri="{FF2B5EF4-FFF2-40B4-BE49-F238E27FC236}">
              <a16:creationId xmlns:a16="http://schemas.microsoft.com/office/drawing/2014/main" xmlns="" id="{00000000-0008-0000-0000-00002A000000}"/>
            </a:ext>
          </a:extLst>
        </xdr:cNvPr>
        <xdr:cNvSpPr txBox="1"/>
      </xdr:nvSpPr>
      <xdr:spPr>
        <a:xfrm>
          <a:off x="3095624" y="25365075"/>
          <a:ext cx="8772525" cy="2762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600">
              <a:solidFill>
                <a:srgbClr val="FF0000"/>
              </a:solidFill>
            </a:rPr>
            <a:t>2</a:t>
          </a:r>
          <a:r>
            <a:rPr lang="fr-FR" sz="700"/>
            <a:t> </a:t>
          </a:r>
        </a:p>
      </xdr:txBody>
    </xdr:sp>
    <xdr:clientData/>
  </xdr:twoCellAnchor>
  <xdr:twoCellAnchor>
    <xdr:from>
      <xdr:col>4</xdr:col>
      <xdr:colOff>676275</xdr:colOff>
      <xdr:row>135</xdr:row>
      <xdr:rowOff>152401</xdr:rowOff>
    </xdr:from>
    <xdr:to>
      <xdr:col>16</xdr:col>
      <xdr:colOff>304800</xdr:colOff>
      <xdr:row>136</xdr:row>
      <xdr:rowOff>152401</xdr:rowOff>
    </xdr:to>
    <xdr:sp macro="" textlink="">
      <xdr:nvSpPr>
        <xdr:cNvPr id="43" name="ZoneTexte 42">
          <a:extLst>
            <a:ext uri="{FF2B5EF4-FFF2-40B4-BE49-F238E27FC236}">
              <a16:creationId xmlns:a16="http://schemas.microsoft.com/office/drawing/2014/main" xmlns="" id="{00000000-0008-0000-0000-00002B000000}"/>
            </a:ext>
          </a:extLst>
        </xdr:cNvPr>
        <xdr:cNvSpPr txBox="1"/>
      </xdr:nvSpPr>
      <xdr:spPr>
        <a:xfrm>
          <a:off x="3124200" y="25688926"/>
          <a:ext cx="8772525" cy="1905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050">
              <a:solidFill>
                <a:srgbClr val="FF0000"/>
              </a:solidFill>
            </a:rPr>
            <a:t>3</a:t>
          </a:r>
          <a:r>
            <a:rPr lang="fr-FR" sz="400"/>
            <a:t> </a:t>
          </a:r>
        </a:p>
      </xdr:txBody>
    </xdr:sp>
    <xdr:clientData/>
  </xdr:twoCellAnchor>
  <xdr:twoCellAnchor>
    <xdr:from>
      <xdr:col>4</xdr:col>
      <xdr:colOff>647700</xdr:colOff>
      <xdr:row>137</xdr:row>
      <xdr:rowOff>0</xdr:rowOff>
    </xdr:from>
    <xdr:to>
      <xdr:col>16</xdr:col>
      <xdr:colOff>276225</xdr:colOff>
      <xdr:row>138</xdr:row>
      <xdr:rowOff>47625</xdr:rowOff>
    </xdr:to>
    <xdr:sp macro="" textlink="">
      <xdr:nvSpPr>
        <xdr:cNvPr id="44" name="ZoneTexte 43">
          <a:extLst>
            <a:ext uri="{FF2B5EF4-FFF2-40B4-BE49-F238E27FC236}">
              <a16:creationId xmlns:a16="http://schemas.microsoft.com/office/drawing/2014/main" xmlns="" id="{00000000-0008-0000-0000-00002C000000}"/>
            </a:ext>
          </a:extLst>
        </xdr:cNvPr>
        <xdr:cNvSpPr txBox="1"/>
      </xdr:nvSpPr>
      <xdr:spPr>
        <a:xfrm>
          <a:off x="3095625" y="25917525"/>
          <a:ext cx="8772525" cy="238125"/>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a:solidFill>
                <a:srgbClr val="FF0000"/>
              </a:solidFill>
            </a:rPr>
            <a:t>4</a:t>
          </a:r>
          <a:endParaRPr lang="fr-FR" sz="500"/>
        </a:p>
      </xdr:txBody>
    </xdr:sp>
    <xdr:clientData/>
  </xdr:twoCellAnchor>
  <xdr:twoCellAnchor>
    <xdr:from>
      <xdr:col>10</xdr:col>
      <xdr:colOff>1732</xdr:colOff>
      <xdr:row>43</xdr:row>
      <xdr:rowOff>186171</xdr:rowOff>
    </xdr:from>
    <xdr:to>
      <xdr:col>10</xdr:col>
      <xdr:colOff>639907</xdr:colOff>
      <xdr:row>50</xdr:row>
      <xdr:rowOff>109971</xdr:rowOff>
    </xdr:to>
    <xdr:sp macro="" textlink="">
      <xdr:nvSpPr>
        <xdr:cNvPr id="32" name="ZoneTexte 31">
          <a:extLst>
            <a:ext uri="{FF2B5EF4-FFF2-40B4-BE49-F238E27FC236}">
              <a16:creationId xmlns:a16="http://schemas.microsoft.com/office/drawing/2014/main" xmlns="" id="{00000000-0008-0000-0000-000020000000}"/>
            </a:ext>
          </a:extLst>
        </xdr:cNvPr>
        <xdr:cNvSpPr txBox="1"/>
      </xdr:nvSpPr>
      <xdr:spPr>
        <a:xfrm>
          <a:off x="7024255" y="9780444"/>
          <a:ext cx="638175" cy="1257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a:solidFill>
                <a:srgbClr val="FF0000"/>
              </a:solidFill>
            </a:rPr>
            <a:t>2</a:t>
          </a:r>
          <a:r>
            <a:rPr lang="fr-FR" sz="700"/>
            <a:t> </a:t>
          </a:r>
        </a:p>
      </xdr:txBody>
    </xdr:sp>
    <xdr:clientData/>
  </xdr:twoCellAnchor>
  <xdr:twoCellAnchor>
    <xdr:from>
      <xdr:col>6</xdr:col>
      <xdr:colOff>285750</xdr:colOff>
      <xdr:row>90</xdr:row>
      <xdr:rowOff>104775</xdr:rowOff>
    </xdr:from>
    <xdr:to>
      <xdr:col>10</xdr:col>
      <xdr:colOff>647700</xdr:colOff>
      <xdr:row>94</xdr:row>
      <xdr:rowOff>95250</xdr:rowOff>
    </xdr:to>
    <xdr:sp macro="" textlink="">
      <xdr:nvSpPr>
        <xdr:cNvPr id="33" name="ZoneTexte 32">
          <a:extLst>
            <a:ext uri="{FF2B5EF4-FFF2-40B4-BE49-F238E27FC236}">
              <a16:creationId xmlns:a16="http://schemas.microsoft.com/office/drawing/2014/main" xmlns="" id="{00000000-0008-0000-0000-000021000000}"/>
            </a:ext>
          </a:extLst>
        </xdr:cNvPr>
        <xdr:cNvSpPr txBox="1"/>
      </xdr:nvSpPr>
      <xdr:spPr>
        <a:xfrm>
          <a:off x="4257675" y="17830800"/>
          <a:ext cx="3409950" cy="75247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sensibilité  analytique maximale</a:t>
          </a:r>
          <a:r>
            <a:rPr lang="fr-FR" sz="1100" baseline="0"/>
            <a:t> </a:t>
          </a:r>
          <a:r>
            <a:rPr lang="fr-FR" sz="1100"/>
            <a:t>atteignable en respectant</a:t>
          </a:r>
          <a:r>
            <a:rPr lang="fr-FR" sz="1100" baseline="0"/>
            <a:t> les règles de l'annexe K</a:t>
          </a:r>
          <a:endParaRPr lang="fr-FR" sz="1100"/>
        </a:p>
      </xdr:txBody>
    </xdr:sp>
    <xdr:clientData/>
  </xdr:twoCellAnchor>
  <xdr:twoCellAnchor>
    <xdr:from>
      <xdr:col>3</xdr:col>
      <xdr:colOff>514350</xdr:colOff>
      <xdr:row>91</xdr:row>
      <xdr:rowOff>142875</xdr:rowOff>
    </xdr:from>
    <xdr:to>
      <xdr:col>6</xdr:col>
      <xdr:colOff>285750</xdr:colOff>
      <xdr:row>92</xdr:row>
      <xdr:rowOff>100013</xdr:rowOff>
    </xdr:to>
    <xdr:cxnSp macro="">
      <xdr:nvCxnSpPr>
        <xdr:cNvPr id="35" name="Connecteur droit avec flèche 34">
          <a:extLst>
            <a:ext uri="{FF2B5EF4-FFF2-40B4-BE49-F238E27FC236}">
              <a16:creationId xmlns:a16="http://schemas.microsoft.com/office/drawing/2014/main" xmlns="" id="{00000000-0008-0000-0000-000023000000}"/>
            </a:ext>
          </a:extLst>
        </xdr:cNvPr>
        <xdr:cNvCxnSpPr>
          <a:stCxn id="33" idx="1"/>
        </xdr:cNvCxnSpPr>
      </xdr:nvCxnSpPr>
      <xdr:spPr>
        <a:xfrm flipH="1" flipV="1">
          <a:off x="2200275" y="18059400"/>
          <a:ext cx="2057400" cy="147638"/>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123825</xdr:colOff>
      <xdr:row>0</xdr:row>
      <xdr:rowOff>142875</xdr:rowOff>
    </xdr:from>
    <xdr:to>
      <xdr:col>9</xdr:col>
      <xdr:colOff>590550</xdr:colOff>
      <xdr:row>4</xdr:row>
      <xdr:rowOff>247650</xdr:rowOff>
    </xdr:to>
    <xdr:pic>
      <xdr:nvPicPr>
        <xdr:cNvPr id="13" name="Image 12">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285750" y="142875"/>
          <a:ext cx="6562725" cy="866775"/>
        </a:xfrm>
        <a:prstGeom prst="rect">
          <a:avLst/>
        </a:prstGeom>
      </xdr:spPr>
    </xdr:pic>
    <xdr:clientData/>
  </xdr:twoCellAnchor>
  <xdr:twoCellAnchor editAs="oneCell">
    <xdr:from>
      <xdr:col>1</xdr:col>
      <xdr:colOff>390525</xdr:colOff>
      <xdr:row>147</xdr:row>
      <xdr:rowOff>171450</xdr:rowOff>
    </xdr:from>
    <xdr:to>
      <xdr:col>16</xdr:col>
      <xdr:colOff>217669</xdr:colOff>
      <xdr:row>154</xdr:row>
      <xdr:rowOff>161760</xdr:rowOff>
    </xdr:to>
    <xdr:pic>
      <xdr:nvPicPr>
        <xdr:cNvPr id="31" name="Image 30">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7" cstate="print"/>
        <a:stretch>
          <a:fillRect/>
        </a:stretch>
      </xdr:blipFill>
      <xdr:spPr>
        <a:xfrm>
          <a:off x="552450" y="29470350"/>
          <a:ext cx="11257144" cy="1323810"/>
        </a:xfrm>
        <a:prstGeom prst="rect">
          <a:avLst/>
        </a:prstGeom>
      </xdr:spPr>
    </xdr:pic>
    <xdr:clientData/>
  </xdr:twoCellAnchor>
  <xdr:twoCellAnchor editAs="oneCell">
    <xdr:from>
      <xdr:col>9</xdr:col>
      <xdr:colOff>714376</xdr:colOff>
      <xdr:row>0</xdr:row>
      <xdr:rowOff>119420</xdr:rowOff>
    </xdr:from>
    <xdr:to>
      <xdr:col>16</xdr:col>
      <xdr:colOff>409576</xdr:colOff>
      <xdr:row>4</xdr:row>
      <xdr:rowOff>258556</xdr:rowOff>
    </xdr:to>
    <xdr:pic>
      <xdr:nvPicPr>
        <xdr:cNvPr id="39" name="Image 38">
          <a:extLst>
            <a:ext uri="{FF2B5EF4-FFF2-40B4-BE49-F238E27FC236}">
              <a16:creationId xmlns:a16="http://schemas.microsoft.com/office/drawing/2014/main" xmlns="" id="{00000000-0008-0000-0000-000027000000}"/>
            </a:ext>
          </a:extLst>
        </xdr:cNvPr>
        <xdr:cNvPicPr>
          <a:picLocks noChangeAspect="1"/>
        </xdr:cNvPicPr>
      </xdr:nvPicPr>
      <xdr:blipFill>
        <a:blip xmlns:r="http://schemas.openxmlformats.org/officeDocument/2006/relationships" r:embed="rId8" cstate="print"/>
        <a:stretch>
          <a:fillRect/>
        </a:stretch>
      </xdr:blipFill>
      <xdr:spPr>
        <a:xfrm>
          <a:off x="6972301" y="119420"/>
          <a:ext cx="5029200" cy="901136"/>
        </a:xfrm>
        <a:prstGeom prst="rect">
          <a:avLst/>
        </a:prstGeom>
      </xdr:spPr>
    </xdr:pic>
    <xdr:clientData/>
  </xdr:twoCellAnchor>
  <xdr:twoCellAnchor>
    <xdr:from>
      <xdr:col>5</xdr:col>
      <xdr:colOff>704850</xdr:colOff>
      <xdr:row>144</xdr:row>
      <xdr:rowOff>28575</xdr:rowOff>
    </xdr:from>
    <xdr:to>
      <xdr:col>12</xdr:col>
      <xdr:colOff>438150</xdr:colOff>
      <xdr:row>145</xdr:row>
      <xdr:rowOff>19050</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3914775" y="28746450"/>
          <a:ext cx="506730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701387</xdr:colOff>
      <xdr:row>132</xdr:row>
      <xdr:rowOff>34637</xdr:rowOff>
    </xdr:from>
    <xdr:to>
      <xdr:col>16</xdr:col>
      <xdr:colOff>320386</xdr:colOff>
      <xdr:row>134</xdr:row>
      <xdr:rowOff>0</xdr:rowOff>
    </xdr:to>
    <xdr:sp macro="" textlink="">
      <xdr:nvSpPr>
        <xdr:cNvPr id="40" name="ZoneTexte 39">
          <a:extLst>
            <a:ext uri="{FF2B5EF4-FFF2-40B4-BE49-F238E27FC236}">
              <a16:creationId xmlns:a16="http://schemas.microsoft.com/office/drawing/2014/main" xmlns="" id="{00000000-0008-0000-0000-000028000000}"/>
            </a:ext>
          </a:extLst>
        </xdr:cNvPr>
        <xdr:cNvSpPr txBox="1"/>
      </xdr:nvSpPr>
      <xdr:spPr>
        <a:xfrm>
          <a:off x="3151910" y="26644023"/>
          <a:ext cx="8762999" cy="346363"/>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600">
              <a:solidFill>
                <a:srgbClr val="FF0000"/>
              </a:solidFill>
            </a:rPr>
            <a:t>1</a:t>
          </a:r>
          <a:r>
            <a:rPr lang="fr-FR" sz="700"/>
            <a:t> </a:t>
          </a:r>
        </a:p>
      </xdr:txBody>
    </xdr:sp>
    <xdr:clientData/>
  </xdr:twoCellAnchor>
  <xdr:twoCellAnchor>
    <xdr:from>
      <xdr:col>10</xdr:col>
      <xdr:colOff>138545</xdr:colOff>
      <xdr:row>129</xdr:row>
      <xdr:rowOff>77932</xdr:rowOff>
    </xdr:from>
    <xdr:to>
      <xdr:col>12</xdr:col>
      <xdr:colOff>259773</xdr:colOff>
      <xdr:row>132</xdr:row>
      <xdr:rowOff>181841</xdr:rowOff>
    </xdr:to>
    <xdr:cxnSp macro="">
      <xdr:nvCxnSpPr>
        <xdr:cNvPr id="45" name="Connecteur droit avec flèche 44">
          <a:extLst>
            <a:ext uri="{FF2B5EF4-FFF2-40B4-BE49-F238E27FC236}">
              <a16:creationId xmlns:a16="http://schemas.microsoft.com/office/drawing/2014/main" xmlns="" id="{00000000-0008-0000-0000-00002D000000}"/>
            </a:ext>
          </a:extLst>
        </xdr:cNvPr>
        <xdr:cNvCxnSpPr/>
      </xdr:nvCxnSpPr>
      <xdr:spPr>
        <a:xfrm>
          <a:off x="7161068" y="28878068"/>
          <a:ext cx="1645228" cy="684068"/>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320387</xdr:colOff>
      <xdr:row>129</xdr:row>
      <xdr:rowOff>51955</xdr:rowOff>
    </xdr:from>
    <xdr:to>
      <xdr:col>10</xdr:col>
      <xdr:colOff>138545</xdr:colOff>
      <xdr:row>132</xdr:row>
      <xdr:rowOff>181841</xdr:rowOff>
    </xdr:to>
    <xdr:cxnSp macro="">
      <xdr:nvCxnSpPr>
        <xdr:cNvPr id="46" name="Connecteur droit avec flèche 45">
          <a:extLst>
            <a:ext uri="{FF2B5EF4-FFF2-40B4-BE49-F238E27FC236}">
              <a16:creationId xmlns:a16="http://schemas.microsoft.com/office/drawing/2014/main" xmlns="" id="{00000000-0008-0000-0000-00002E000000}"/>
            </a:ext>
          </a:extLst>
        </xdr:cNvPr>
        <xdr:cNvCxnSpPr/>
      </xdr:nvCxnSpPr>
      <xdr:spPr>
        <a:xfrm flipH="1">
          <a:off x="5056910" y="28852091"/>
          <a:ext cx="2104158" cy="71004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346365</xdr:colOff>
      <xdr:row>129</xdr:row>
      <xdr:rowOff>51955</xdr:rowOff>
    </xdr:from>
    <xdr:to>
      <xdr:col>10</xdr:col>
      <xdr:colOff>138545</xdr:colOff>
      <xdr:row>132</xdr:row>
      <xdr:rowOff>147205</xdr:rowOff>
    </xdr:to>
    <xdr:cxnSp macro="">
      <xdr:nvCxnSpPr>
        <xdr:cNvPr id="49" name="Connecteur droit avec flèche 48">
          <a:extLst>
            <a:ext uri="{FF2B5EF4-FFF2-40B4-BE49-F238E27FC236}">
              <a16:creationId xmlns:a16="http://schemas.microsoft.com/office/drawing/2014/main" xmlns="" id="{00000000-0008-0000-0000-000031000000}"/>
            </a:ext>
          </a:extLst>
        </xdr:cNvPr>
        <xdr:cNvCxnSpPr/>
      </xdr:nvCxnSpPr>
      <xdr:spPr>
        <a:xfrm flipH="1">
          <a:off x="6606888" y="28852091"/>
          <a:ext cx="554180" cy="675409"/>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424297</xdr:colOff>
      <xdr:row>128</xdr:row>
      <xdr:rowOff>103909</xdr:rowOff>
    </xdr:from>
    <xdr:to>
      <xdr:col>14</xdr:col>
      <xdr:colOff>450272</xdr:colOff>
      <xdr:row>132</xdr:row>
      <xdr:rowOff>181841</xdr:rowOff>
    </xdr:to>
    <xdr:cxnSp macro="">
      <xdr:nvCxnSpPr>
        <xdr:cNvPr id="52" name="Connecteur droit avec flèche 51">
          <a:extLst>
            <a:ext uri="{FF2B5EF4-FFF2-40B4-BE49-F238E27FC236}">
              <a16:creationId xmlns:a16="http://schemas.microsoft.com/office/drawing/2014/main" xmlns="" id="{00000000-0008-0000-0000-000034000000}"/>
            </a:ext>
          </a:extLst>
        </xdr:cNvPr>
        <xdr:cNvCxnSpPr/>
      </xdr:nvCxnSpPr>
      <xdr:spPr>
        <a:xfrm flipH="1">
          <a:off x="8208820" y="28713545"/>
          <a:ext cx="2311975" cy="848591"/>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666749</xdr:colOff>
      <xdr:row>124</xdr:row>
      <xdr:rowOff>147205</xdr:rowOff>
    </xdr:from>
    <xdr:to>
      <xdr:col>14</xdr:col>
      <xdr:colOff>34636</xdr:colOff>
      <xdr:row>129</xdr:row>
      <xdr:rowOff>8660</xdr:rowOff>
    </xdr:to>
    <xdr:sp macro="" textlink="">
      <xdr:nvSpPr>
        <xdr:cNvPr id="62" name="ZoneTexte 61">
          <a:extLst>
            <a:ext uri="{FF2B5EF4-FFF2-40B4-BE49-F238E27FC236}">
              <a16:creationId xmlns:a16="http://schemas.microsoft.com/office/drawing/2014/main" xmlns="" id="{00000000-0008-0000-0000-00003E000000}"/>
            </a:ext>
          </a:extLst>
        </xdr:cNvPr>
        <xdr:cNvSpPr txBox="1"/>
      </xdr:nvSpPr>
      <xdr:spPr>
        <a:xfrm>
          <a:off x="6927272" y="27994841"/>
          <a:ext cx="3177887" cy="81395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ysClr val="windowText" lastClr="000000"/>
              </a:solidFill>
            </a:rPr>
            <a:t>Critéres</a:t>
          </a:r>
          <a:r>
            <a:rPr lang="fr-FR" sz="1100" baseline="0">
              <a:solidFill>
                <a:sysClr val="windowText" lastClr="000000"/>
              </a:solidFill>
            </a:rPr>
            <a:t> de comptage</a:t>
          </a:r>
          <a:endParaRPr lang="fr-FR" sz="1100">
            <a:solidFill>
              <a:sysClr val="windowText" lastClr="000000"/>
            </a:solidFill>
          </a:endParaRPr>
        </a:p>
        <a:p>
          <a:r>
            <a:rPr lang="fr-FR" sz="1100">
              <a:solidFill>
                <a:sysClr val="windowText" lastClr="000000"/>
              </a:solidFill>
            </a:rPr>
            <a:t>nombre minimum </a:t>
          </a:r>
          <a:r>
            <a:rPr lang="fr-FR" sz="1100" baseline="0">
              <a:solidFill>
                <a:sysClr val="windowText" lastClr="000000"/>
              </a:solidFill>
            </a:rPr>
            <a:t>pour obtenir une SA de 1 </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nombre minimum </a:t>
          </a:r>
          <a:r>
            <a:rPr lang="fr-FR" sz="1100" baseline="0">
              <a:solidFill>
                <a:sysClr val="windowText" lastClr="000000"/>
              </a:solidFill>
              <a:effectLst/>
              <a:latin typeface="+mn-lt"/>
              <a:ea typeface="+mn-ea"/>
              <a:cs typeface="+mn-cs"/>
            </a:rPr>
            <a:t>pour obtenir une SA de 3 </a:t>
          </a:r>
          <a:endParaRPr lang="fr-FR" sz="1100"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nombre maximum </a:t>
          </a:r>
          <a:r>
            <a:rPr lang="fr-FR" sz="1100" baseline="0">
              <a:solidFill>
                <a:sysClr val="windowText" lastClr="000000"/>
              </a:solidFill>
              <a:effectLst/>
              <a:latin typeface="+mn-lt"/>
              <a:ea typeface="+mn-ea"/>
              <a:cs typeface="+mn-cs"/>
            </a:rPr>
            <a:t>selon la fraction analysée</a:t>
          </a:r>
          <a:endParaRPr lang="fr-FR">
            <a:solidFill>
              <a:sysClr val="windowText" lastClr="000000"/>
            </a:solidFill>
            <a:effectLst/>
          </a:endParaRPr>
        </a:p>
      </xdr:txBody>
    </xdr:sp>
    <xdr:clientData/>
  </xdr:twoCellAnchor>
  <xdr:twoCellAnchor>
    <xdr:from>
      <xdr:col>14</xdr:col>
      <xdr:colOff>277091</xdr:colOff>
      <xdr:row>125</xdr:row>
      <xdr:rowOff>155864</xdr:rowOff>
    </xdr:from>
    <xdr:to>
      <xdr:col>16</xdr:col>
      <xdr:colOff>311727</xdr:colOff>
      <xdr:row>128</xdr:row>
      <xdr:rowOff>138546</xdr:rowOff>
    </xdr:to>
    <xdr:sp macro="" textlink="">
      <xdr:nvSpPr>
        <xdr:cNvPr id="63" name="ZoneTexte 62">
          <a:extLst>
            <a:ext uri="{FF2B5EF4-FFF2-40B4-BE49-F238E27FC236}">
              <a16:creationId xmlns:a16="http://schemas.microsoft.com/office/drawing/2014/main" xmlns="" id="{00000000-0008-0000-0000-00003F000000}"/>
            </a:ext>
          </a:extLst>
        </xdr:cNvPr>
        <xdr:cNvSpPr txBox="1"/>
      </xdr:nvSpPr>
      <xdr:spPr>
        <a:xfrm>
          <a:off x="10347614" y="28194000"/>
          <a:ext cx="1558636" cy="554182"/>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nombre d'ouvertures lors de l'analyse</a:t>
          </a:r>
          <a:r>
            <a:rPr lang="fr-FR" sz="1100" baseline="0"/>
            <a:t> </a:t>
          </a:r>
          <a:endParaRPr lang="fr-FR" sz="1100"/>
        </a:p>
      </xdr:txBody>
    </xdr:sp>
    <xdr:clientData/>
  </xdr:twoCellAnchor>
  <xdr:twoCellAnchor>
    <xdr:from>
      <xdr:col>14</xdr:col>
      <xdr:colOff>666750</xdr:colOff>
      <xdr:row>128</xdr:row>
      <xdr:rowOff>51955</xdr:rowOff>
    </xdr:from>
    <xdr:to>
      <xdr:col>15</xdr:col>
      <xdr:colOff>476250</xdr:colOff>
      <xdr:row>128</xdr:row>
      <xdr:rowOff>51955</xdr:rowOff>
    </xdr:to>
    <xdr:cxnSp macro="">
      <xdr:nvCxnSpPr>
        <xdr:cNvPr id="67" name="Connecteur droit 66">
          <a:extLst>
            <a:ext uri="{FF2B5EF4-FFF2-40B4-BE49-F238E27FC236}">
              <a16:creationId xmlns:a16="http://schemas.microsoft.com/office/drawing/2014/main" xmlns="" id="{00000000-0008-0000-0000-000043000000}"/>
            </a:ext>
          </a:extLst>
        </xdr:cNvPr>
        <xdr:cNvCxnSpPr/>
      </xdr:nvCxnSpPr>
      <xdr:spPr>
        <a:xfrm>
          <a:off x="10737273" y="28661591"/>
          <a:ext cx="571500" cy="0"/>
        </a:xfrm>
        <a:prstGeom prst="line">
          <a:avLst/>
        </a:prstGeom>
        <a:ln w="381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233795</xdr:colOff>
      <xdr:row>127</xdr:row>
      <xdr:rowOff>51954</xdr:rowOff>
    </xdr:from>
    <xdr:to>
      <xdr:col>14</xdr:col>
      <xdr:colOff>43295</xdr:colOff>
      <xdr:row>127</xdr:row>
      <xdr:rowOff>51954</xdr:rowOff>
    </xdr:to>
    <xdr:cxnSp macro="">
      <xdr:nvCxnSpPr>
        <xdr:cNvPr id="68" name="Connecteur droit 67">
          <a:extLst>
            <a:ext uri="{FF2B5EF4-FFF2-40B4-BE49-F238E27FC236}">
              <a16:creationId xmlns:a16="http://schemas.microsoft.com/office/drawing/2014/main" xmlns="" id="{00000000-0008-0000-0000-000044000000}"/>
            </a:ext>
          </a:extLst>
        </xdr:cNvPr>
        <xdr:cNvCxnSpPr/>
      </xdr:nvCxnSpPr>
      <xdr:spPr>
        <a:xfrm>
          <a:off x="9542318" y="28471090"/>
          <a:ext cx="571500" cy="0"/>
        </a:xfrm>
        <a:prstGeom prst="line">
          <a:avLst/>
        </a:prstGeom>
        <a:ln w="38100">
          <a:solidFill>
            <a:schemeClr val="accent6">
              <a:lumMod val="75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242454</xdr:colOff>
      <xdr:row>126</xdr:row>
      <xdr:rowOff>65809</xdr:rowOff>
    </xdr:from>
    <xdr:to>
      <xdr:col>14</xdr:col>
      <xdr:colOff>51954</xdr:colOff>
      <xdr:row>126</xdr:row>
      <xdr:rowOff>65809</xdr:rowOff>
    </xdr:to>
    <xdr:cxnSp macro="">
      <xdr:nvCxnSpPr>
        <xdr:cNvPr id="69" name="Connecteur droit 68">
          <a:extLst>
            <a:ext uri="{FF2B5EF4-FFF2-40B4-BE49-F238E27FC236}">
              <a16:creationId xmlns:a16="http://schemas.microsoft.com/office/drawing/2014/main" xmlns="" id="{00000000-0008-0000-0000-000045000000}"/>
            </a:ext>
          </a:extLst>
        </xdr:cNvPr>
        <xdr:cNvCxnSpPr/>
      </xdr:nvCxnSpPr>
      <xdr:spPr>
        <a:xfrm>
          <a:off x="9550977" y="28294445"/>
          <a:ext cx="571500" cy="0"/>
        </a:xfrm>
        <a:prstGeom prst="line">
          <a:avLst/>
        </a:prstGeom>
        <a:ln w="38100">
          <a:solidFill>
            <a:srgbClr val="00B05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251113</xdr:colOff>
      <xdr:row>128</xdr:row>
      <xdr:rowOff>45027</xdr:rowOff>
    </xdr:from>
    <xdr:to>
      <xdr:col>14</xdr:col>
      <xdr:colOff>60613</xdr:colOff>
      <xdr:row>128</xdr:row>
      <xdr:rowOff>45027</xdr:rowOff>
    </xdr:to>
    <xdr:cxnSp macro="">
      <xdr:nvCxnSpPr>
        <xdr:cNvPr id="70" name="Connecteur droit 69">
          <a:extLst>
            <a:ext uri="{FF2B5EF4-FFF2-40B4-BE49-F238E27FC236}">
              <a16:creationId xmlns:a16="http://schemas.microsoft.com/office/drawing/2014/main" xmlns="" id="{00000000-0008-0000-0000-000046000000}"/>
            </a:ext>
          </a:extLst>
        </xdr:cNvPr>
        <xdr:cNvCxnSpPr/>
      </xdr:nvCxnSpPr>
      <xdr:spPr>
        <a:xfrm>
          <a:off x="9559636" y="28654663"/>
          <a:ext cx="571500" cy="0"/>
        </a:xfrm>
        <a:prstGeom prst="line">
          <a:avLst/>
        </a:prstGeom>
        <a:ln w="381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595314</xdr:colOff>
      <xdr:row>24</xdr:row>
      <xdr:rowOff>83342</xdr:rowOff>
    </xdr:from>
    <xdr:to>
      <xdr:col>6</xdr:col>
      <xdr:colOff>392906</xdr:colOff>
      <xdr:row>48</xdr:row>
      <xdr:rowOff>35720</xdr:rowOff>
    </xdr:to>
    <xdr:graphicFrame macro="">
      <xdr:nvGraphicFramePr>
        <xdr:cNvPr id="2" name="Graphique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148826</xdr:colOff>
      <xdr:row>22</xdr:row>
      <xdr:rowOff>119062</xdr:rowOff>
    </xdr:from>
    <xdr:to>
      <xdr:col>24</xdr:col>
      <xdr:colOff>35718</xdr:colOff>
      <xdr:row>46</xdr:row>
      <xdr:rowOff>59531</xdr:rowOff>
    </xdr:to>
    <xdr:graphicFrame macro="">
      <xdr:nvGraphicFramePr>
        <xdr:cNvPr id="5" name="Graphique 4">
          <a:extLst>
            <a:ext uri="{FF2B5EF4-FFF2-40B4-BE49-F238E27FC236}">
              <a16:creationId xmlns:a16="http://schemas.microsoft.com/office/drawing/2014/main" xmlns=""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113108</xdr:colOff>
      <xdr:row>17</xdr:row>
      <xdr:rowOff>164307</xdr:rowOff>
    </xdr:from>
    <xdr:to>
      <xdr:col>53</xdr:col>
      <xdr:colOff>41671</xdr:colOff>
      <xdr:row>31</xdr:row>
      <xdr:rowOff>97632</xdr:rowOff>
    </xdr:to>
    <xdr:graphicFrame macro="">
      <xdr:nvGraphicFramePr>
        <xdr:cNvPr id="6" name="Graphique 5">
          <a:extLst>
            <a:ext uri="{FF2B5EF4-FFF2-40B4-BE49-F238E27FC236}">
              <a16:creationId xmlns:a16="http://schemas.microsoft.com/office/drawing/2014/main" xmlns=""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58</xdr:col>
      <xdr:colOff>113109</xdr:colOff>
      <xdr:row>17</xdr:row>
      <xdr:rowOff>164307</xdr:rowOff>
    </xdr:from>
    <xdr:to>
      <xdr:col>68</xdr:col>
      <xdr:colOff>41672</xdr:colOff>
      <xdr:row>31</xdr:row>
      <xdr:rowOff>97632</xdr:rowOff>
    </xdr:to>
    <xdr:graphicFrame macro="">
      <xdr:nvGraphicFramePr>
        <xdr:cNvPr id="7" name="Graphique 6">
          <a:extLst>
            <a:ext uri="{FF2B5EF4-FFF2-40B4-BE49-F238E27FC236}">
              <a16:creationId xmlns:a16="http://schemas.microsoft.com/office/drawing/2014/main" xmlns=""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9617868" y="347662"/>
    <xdr:ext cx="4860131" cy="4402932"/>
    <xdr:graphicFrame macro="">
      <xdr:nvGraphicFramePr>
        <xdr:cNvPr id="9" name="Graphique 8">
          <a:extLst>
            <a:ext uri="{FF2B5EF4-FFF2-40B4-BE49-F238E27FC236}">
              <a16:creationId xmlns:a16="http://schemas.microsoft.com/office/drawing/2014/main" xmlns="" id="{00000000-0008-0000-0100-00000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3</xdr:col>
      <xdr:colOff>61913</xdr:colOff>
      <xdr:row>0</xdr:row>
      <xdr:rowOff>347665</xdr:rowOff>
    </xdr:from>
    <xdr:to>
      <xdr:col>5</xdr:col>
      <xdr:colOff>1571625</xdr:colOff>
      <xdr:row>23</xdr:row>
      <xdr:rowOff>0</xdr:rowOff>
    </xdr:to>
    <xdr:graphicFrame macro="">
      <xdr:nvGraphicFramePr>
        <xdr:cNvPr id="10" name="Graphique 9">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1643062</xdr:colOff>
      <xdr:row>22</xdr:row>
      <xdr:rowOff>607219</xdr:rowOff>
    </xdr:from>
    <xdr:ext cx="1165575" cy="423770"/>
    <mc:AlternateContent xmlns:mc="http://schemas.openxmlformats.org/markup-compatibility/2006">
      <mc:Choice xmlns:a14="http://schemas.microsoft.com/office/drawing/2010/main" xmlns="" Requires="a14">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9667875" y="5000625"/>
              <a:ext cx="1165575" cy="423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SA=</a:t>
              </a:r>
              <a14:m>
                <m:oMath xmlns:m="http://schemas.openxmlformats.org/officeDocument/2006/math">
                  <m:f>
                    <m:fPr>
                      <m:ctrlPr>
                        <a:rPr lang="fr-FR" sz="1400" i="1">
                          <a:latin typeface="Cambria Math" panose="02040503050406030204" pitchFamily="18" charset="0"/>
                        </a:rPr>
                      </m:ctrlPr>
                    </m:fPr>
                    <m:num>
                      <m:r>
                        <a:rPr lang="fr-FR" sz="1400" b="0" i="1">
                          <a:latin typeface="Cambria Math"/>
                        </a:rPr>
                        <m:t>𝑆</m:t>
                      </m:r>
                    </m:num>
                    <m:den>
                      <m:r>
                        <a:rPr lang="fr-FR" sz="1400" b="0" i="1">
                          <a:latin typeface="Cambria Math"/>
                        </a:rPr>
                        <m:t>𝑛</m:t>
                      </m:r>
                      <m:r>
                        <a:rPr lang="fr-FR" sz="1400" b="0" i="1">
                          <a:latin typeface="Cambria Math"/>
                          <a:ea typeface="Cambria Math"/>
                        </a:rPr>
                        <m:t>×</m:t>
                      </m:r>
                      <m:r>
                        <a:rPr lang="fr-FR" sz="1400" b="0" i="1">
                          <a:latin typeface="Cambria Math"/>
                          <a:ea typeface="Cambria Math"/>
                        </a:rPr>
                        <m:t>𝑠</m:t>
                      </m:r>
                      <m:r>
                        <a:rPr lang="fr-FR" sz="1400" b="0" i="1">
                          <a:latin typeface="Cambria Math"/>
                          <a:ea typeface="Cambria Math"/>
                        </a:rPr>
                        <m:t>×</m:t>
                      </m:r>
                      <m:r>
                        <a:rPr lang="fr-FR" sz="1400" b="0" i="1">
                          <a:latin typeface="Cambria Math"/>
                          <a:ea typeface="Cambria Math"/>
                        </a:rPr>
                        <m:t>𝑉</m:t>
                      </m:r>
                      <m:r>
                        <a:rPr lang="fr-FR" sz="1400" b="0" i="1">
                          <a:latin typeface="Cambria Math"/>
                          <a:ea typeface="Cambria Math"/>
                        </a:rPr>
                        <m:t>×</m:t>
                      </m:r>
                      <m:r>
                        <a:rPr lang="fr-FR" sz="1400" b="0" i="1">
                          <a:latin typeface="Cambria Math"/>
                          <a:ea typeface="Cambria Math"/>
                        </a:rPr>
                        <m:t>𝑓</m:t>
                      </m:r>
                    </m:den>
                  </m:f>
                </m:oMath>
              </a14:m>
              <a:endParaRPr lang="fr-FR" sz="1400"/>
            </a:p>
          </xdr:txBody>
        </xdr:sp>
      </mc:Choice>
      <mc:Fallback>
        <xdr:sp macro="" textlink="">
          <xdr:nvSpPr>
            <xdr:cNvPr id="5" name="ZoneTexte 4"/>
            <xdr:cNvSpPr txBox="1"/>
          </xdr:nvSpPr>
          <xdr:spPr>
            <a:xfrm>
              <a:off x="9667875" y="5000625"/>
              <a:ext cx="1165575" cy="423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SA=</a:t>
              </a:r>
              <a:r>
                <a:rPr lang="fr-FR" sz="1400" b="0" i="0">
                  <a:latin typeface="Cambria Math"/>
                </a:rPr>
                <a:t>𝑆/(𝑛</a:t>
              </a:r>
              <a:r>
                <a:rPr lang="fr-FR" sz="1400" b="0" i="0">
                  <a:latin typeface="Cambria Math"/>
                  <a:ea typeface="Cambria Math"/>
                </a:rPr>
                <a:t>×𝑠×𝑉×𝑓)</a:t>
              </a:r>
              <a:endParaRPr lang="fr-FR" sz="1400"/>
            </a:p>
          </xdr:txBody>
        </xdr:sp>
      </mc:Fallback>
    </mc:AlternateContent>
    <xdr:clientData/>
  </xdr:oneCellAnchor>
  <xdr:twoCellAnchor>
    <xdr:from>
      <xdr:col>2</xdr:col>
      <xdr:colOff>23812</xdr:colOff>
      <xdr:row>26</xdr:row>
      <xdr:rowOff>214312</xdr:rowOff>
    </xdr:from>
    <xdr:to>
      <xdr:col>11</xdr:col>
      <xdr:colOff>0</xdr:colOff>
      <xdr:row>28</xdr:row>
      <xdr:rowOff>11905</xdr:rowOff>
    </xdr:to>
    <xdr:graphicFrame macro="">
      <xdr:nvGraphicFramePr>
        <xdr:cNvPr id="8" name="Graphique 7">
          <a:extLst>
            <a:ext uri="{FF2B5EF4-FFF2-40B4-BE49-F238E27FC236}">
              <a16:creationId xmlns:a16="http://schemas.microsoft.com/office/drawing/2014/main" xmlns=""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0.54368</cdr:x>
      <cdr:y>0.11251</cdr:y>
    </cdr:from>
    <cdr:to>
      <cdr:x>0.69496</cdr:x>
      <cdr:y>0.19429</cdr:y>
    </cdr:to>
    <cdr:sp macro="" textlink="">
      <cdr:nvSpPr>
        <cdr:cNvPr id="2" name="ZoneTexte 1"/>
        <cdr:cNvSpPr txBox="1"/>
      </cdr:nvSpPr>
      <cdr:spPr>
        <a:xfrm xmlns:a="http://schemas.openxmlformats.org/drawingml/2006/main">
          <a:off x="2642375" y="495363"/>
          <a:ext cx="735245" cy="3600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SA &lt;=</a:t>
          </a:r>
          <a:r>
            <a:rPr lang="fr-FR" sz="900" b="1" baseline="0"/>
            <a:t> 1</a:t>
          </a:r>
          <a:endParaRPr lang="fr-FR" sz="900" b="1"/>
        </a:p>
      </cdr:txBody>
    </cdr:sp>
  </cdr:relSizeAnchor>
  <cdr:relSizeAnchor xmlns:cdr="http://schemas.openxmlformats.org/drawingml/2006/chartDrawing">
    <cdr:from>
      <cdr:x>0.28362</cdr:x>
      <cdr:y>0.10618</cdr:y>
    </cdr:from>
    <cdr:to>
      <cdr:x>0.45813</cdr:x>
      <cdr:y>0.16578</cdr:y>
    </cdr:to>
    <cdr:sp macro="" textlink="">
      <cdr:nvSpPr>
        <cdr:cNvPr id="3" name="ZoneTexte 1"/>
        <cdr:cNvSpPr txBox="1"/>
      </cdr:nvSpPr>
      <cdr:spPr>
        <a:xfrm xmlns:a="http://schemas.openxmlformats.org/drawingml/2006/main">
          <a:off x="1378419" y="467518"/>
          <a:ext cx="848136" cy="2624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3 &lt; SA &lt;</a:t>
          </a:r>
          <a:r>
            <a:rPr lang="fr-FR" sz="900" b="1" baseline="0"/>
            <a:t>  1</a:t>
          </a:r>
          <a:endParaRPr lang="fr-FR" sz="900" b="1"/>
        </a:p>
      </cdr:txBody>
    </cdr:sp>
  </cdr:relSizeAnchor>
  <cdr:relSizeAnchor xmlns:cdr="http://schemas.openxmlformats.org/drawingml/2006/chartDrawing">
    <cdr:from>
      <cdr:x>0.0766</cdr:x>
      <cdr:y>0.10781</cdr:y>
    </cdr:from>
    <cdr:to>
      <cdr:x>0.19499</cdr:x>
      <cdr:y>0.15801</cdr:y>
    </cdr:to>
    <cdr:sp macro="" textlink="">
      <cdr:nvSpPr>
        <cdr:cNvPr id="4" name="ZoneTexte 1"/>
        <cdr:cNvSpPr txBox="1"/>
      </cdr:nvSpPr>
      <cdr:spPr>
        <a:xfrm xmlns:a="http://schemas.openxmlformats.org/drawingml/2006/main">
          <a:off x="372269" y="474690"/>
          <a:ext cx="575398" cy="2210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SA &gt;</a:t>
          </a:r>
          <a:r>
            <a:rPr lang="fr-FR" sz="900" b="1" baseline="0"/>
            <a:t> 3</a:t>
          </a:r>
          <a:endParaRPr lang="fr-FR" sz="900" b="1"/>
        </a:p>
      </cdr:txBody>
    </cdr:sp>
  </cdr:relSizeAnchor>
</c:userShapes>
</file>

<file path=xl/drawings/drawing4.xml><?xml version="1.0" encoding="utf-8"?>
<c:userShapes xmlns:c="http://schemas.openxmlformats.org/drawingml/2006/chart">
  <cdr:relSizeAnchor xmlns:cdr="http://schemas.openxmlformats.org/drawingml/2006/chartDrawing">
    <cdr:from>
      <cdr:x>0.31713</cdr:x>
      <cdr:y>0.11082</cdr:y>
    </cdr:from>
    <cdr:to>
      <cdr:x>0.47445</cdr:x>
      <cdr:y>0.1701</cdr:y>
    </cdr:to>
    <cdr:sp macro="" textlink="">
      <cdr:nvSpPr>
        <cdr:cNvPr id="3" name="ZoneTexte 1"/>
        <cdr:cNvSpPr txBox="1"/>
      </cdr:nvSpPr>
      <cdr:spPr>
        <a:xfrm xmlns:a="http://schemas.openxmlformats.org/drawingml/2006/main">
          <a:off x="1655307" y="409574"/>
          <a:ext cx="821191"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3 &lt; SA &lt;</a:t>
          </a:r>
          <a:r>
            <a:rPr lang="fr-FR" sz="900" b="1" baseline="0"/>
            <a:t>  1</a:t>
          </a:r>
          <a:endParaRPr lang="fr-FR" sz="900" b="1"/>
        </a:p>
      </cdr:txBody>
    </cdr:sp>
  </cdr:relSizeAnchor>
  <cdr:relSizeAnchor xmlns:cdr="http://schemas.openxmlformats.org/drawingml/2006/chartDrawing">
    <cdr:from>
      <cdr:x>0.1305</cdr:x>
      <cdr:y>0.11244</cdr:y>
    </cdr:from>
    <cdr:to>
      <cdr:x>0.23723</cdr:x>
      <cdr:y>0.16237</cdr:y>
    </cdr:to>
    <cdr:sp macro="" textlink="">
      <cdr:nvSpPr>
        <cdr:cNvPr id="4" name="ZoneTexte 1"/>
        <cdr:cNvSpPr txBox="1"/>
      </cdr:nvSpPr>
      <cdr:spPr>
        <a:xfrm xmlns:a="http://schemas.openxmlformats.org/drawingml/2006/main">
          <a:off x="681157" y="415558"/>
          <a:ext cx="557092" cy="184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t>SA &gt;</a:t>
          </a:r>
          <a:r>
            <a:rPr lang="fr-FR" sz="900" b="1" baseline="0"/>
            <a:t> 3</a:t>
          </a:r>
          <a:endParaRPr lang="fr-FR" sz="900" b="1"/>
        </a:p>
      </cdr:txBody>
    </cdr:sp>
  </cdr:relSizeAnchor>
  <cdr:relSizeAnchor xmlns:cdr="http://schemas.openxmlformats.org/drawingml/2006/chartDrawing">
    <cdr:from>
      <cdr:x>0.55933</cdr:x>
      <cdr:y>0.1083</cdr:y>
    </cdr:from>
    <cdr:to>
      <cdr:x>0.95509</cdr:x>
      <cdr:y>0.22665</cdr:y>
    </cdr:to>
    <cdr:sp macro="" textlink="">
      <cdr:nvSpPr>
        <cdr:cNvPr id="5" name="ZoneTexte 1"/>
        <cdr:cNvSpPr txBox="1"/>
      </cdr:nvSpPr>
      <cdr:spPr>
        <a:xfrm xmlns:a="http://schemas.openxmlformats.org/drawingml/2006/main">
          <a:off x="3015456" y="479425"/>
          <a:ext cx="2133589" cy="5238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t>SA &lt;=</a:t>
          </a:r>
          <a:r>
            <a:rPr lang="fr-FR" sz="1100" b="1" baseline="0"/>
            <a:t>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t>ou </a:t>
          </a:r>
          <a:r>
            <a:rPr lang="fr-FR" sz="1100" b="1">
              <a:effectLst/>
              <a:latin typeface="+mn-lt"/>
              <a:ea typeface="+mn-ea"/>
              <a:cs typeface="+mn-cs"/>
            </a:rPr>
            <a:t>3 &lt; SA &lt;</a:t>
          </a:r>
          <a:r>
            <a:rPr lang="fr-FR" sz="1100" b="1" baseline="0">
              <a:effectLst/>
              <a:latin typeface="+mn-lt"/>
              <a:ea typeface="+mn-ea"/>
              <a:cs typeface="+mn-cs"/>
            </a:rPr>
            <a:t>  1</a:t>
          </a:r>
          <a:r>
            <a:rPr lang="fr-FR" sz="1100" b="0" baseline="0">
              <a:effectLst/>
              <a:latin typeface="+mn-lt"/>
              <a:ea typeface="+mn-ea"/>
              <a:cs typeface="+mn-cs"/>
            </a:rPr>
            <a:t>   </a:t>
          </a:r>
          <a:r>
            <a:rPr lang="fr-FR" sz="1100" b="1"/>
            <a:t> si justification</a:t>
          </a:r>
        </a:p>
      </cdr:txBody>
    </cdr:sp>
  </cdr:relSizeAnchor>
</c:userShapes>
</file>

<file path=xl/drawings/drawing5.xml><?xml version="1.0" encoding="utf-8"?>
<xdr:wsDr xmlns:xdr="http://schemas.openxmlformats.org/drawingml/2006/spreadsheetDrawing" xmlns:a="http://schemas.openxmlformats.org/drawingml/2006/main">
  <xdr:absoluteAnchor>
    <xdr:pos x="7439025" y="380999"/>
    <xdr:ext cx="7962900" cy="6410325"/>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9525</xdr:colOff>
      <xdr:row>1</xdr:row>
      <xdr:rowOff>142876</xdr:rowOff>
    </xdr:from>
    <xdr:to>
      <xdr:col>8</xdr:col>
      <xdr:colOff>666750</xdr:colOff>
      <xdr:row>35</xdr:row>
      <xdr:rowOff>180976</xdr:rowOff>
    </xdr:to>
    <xdr:graphicFrame macro="">
      <xdr:nvGraphicFramePr>
        <xdr:cNvPr id="3" name="Graphique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0.59355</cdr:x>
      <cdr:y>0.09649</cdr:y>
    </cdr:from>
    <cdr:to>
      <cdr:x>0.69419</cdr:x>
      <cdr:y>0.13158</cdr:y>
    </cdr:to>
    <cdr:sp macro="" textlink="">
      <cdr:nvSpPr>
        <cdr:cNvPr id="2" name="ZoneTexte 1"/>
        <cdr:cNvSpPr txBox="1"/>
      </cdr:nvSpPr>
      <cdr:spPr>
        <a:xfrm xmlns:a="http://schemas.openxmlformats.org/drawingml/2006/main">
          <a:off x="4381500" y="628649"/>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SA &lt;=</a:t>
          </a:r>
          <a:r>
            <a:rPr lang="fr-FR" sz="1100" b="1" baseline="0"/>
            <a:t> 1</a:t>
          </a:r>
          <a:endParaRPr lang="fr-FR" sz="1100" b="1"/>
        </a:p>
      </cdr:txBody>
    </cdr:sp>
  </cdr:relSizeAnchor>
  <cdr:relSizeAnchor xmlns:cdr="http://schemas.openxmlformats.org/drawingml/2006/chartDrawing">
    <cdr:from>
      <cdr:x>0.3372</cdr:x>
      <cdr:y>0.09844</cdr:y>
    </cdr:from>
    <cdr:to>
      <cdr:x>0.4529</cdr:x>
      <cdr:y>0.1345</cdr:y>
    </cdr:to>
    <cdr:sp macro="" textlink="">
      <cdr:nvSpPr>
        <cdr:cNvPr id="3" name="ZoneTexte 1"/>
        <cdr:cNvSpPr txBox="1"/>
      </cdr:nvSpPr>
      <cdr:spPr>
        <a:xfrm xmlns:a="http://schemas.openxmlformats.org/drawingml/2006/main">
          <a:off x="2489199" y="641349"/>
          <a:ext cx="854075" cy="2349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3 &lt; SA &lt;</a:t>
          </a:r>
          <a:r>
            <a:rPr lang="fr-FR" sz="1100" b="1" baseline="0"/>
            <a:t>  1</a:t>
          </a:r>
          <a:endParaRPr lang="fr-FR" sz="1100" b="1"/>
        </a:p>
      </cdr:txBody>
    </cdr:sp>
  </cdr:relSizeAnchor>
  <cdr:relSizeAnchor xmlns:cdr="http://schemas.openxmlformats.org/drawingml/2006/chartDrawing">
    <cdr:from>
      <cdr:x>0.10495</cdr:x>
      <cdr:y>0.09698</cdr:y>
    </cdr:from>
    <cdr:to>
      <cdr:x>0.20559</cdr:x>
      <cdr:y>0.13207</cdr:y>
    </cdr:to>
    <cdr:sp macro="" textlink="">
      <cdr:nvSpPr>
        <cdr:cNvPr id="4" name="ZoneTexte 1"/>
        <cdr:cNvSpPr txBox="1"/>
      </cdr:nvSpPr>
      <cdr:spPr>
        <a:xfrm xmlns:a="http://schemas.openxmlformats.org/drawingml/2006/main">
          <a:off x="774700" y="631825"/>
          <a:ext cx="7429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SA &gt;</a:t>
          </a:r>
          <a:r>
            <a:rPr lang="fr-FR" sz="1100" b="1" baseline="0"/>
            <a:t> 3</a:t>
          </a:r>
          <a:endParaRPr lang="fr-FR" sz="1100" b="1"/>
        </a:p>
      </cdr:txBody>
    </cdr:sp>
  </cdr:relSizeAnchor>
</c:userShapes>
</file>

<file path=xl/drawings/drawing7.xml><?xml version="1.0" encoding="utf-8"?>
<c:userShapes xmlns:c="http://schemas.openxmlformats.org/drawingml/2006/chart">
  <cdr:relSizeAnchor xmlns:cdr="http://schemas.openxmlformats.org/drawingml/2006/chartDrawing">
    <cdr:from>
      <cdr:x>0.59355</cdr:x>
      <cdr:y>0.09649</cdr:y>
    </cdr:from>
    <cdr:to>
      <cdr:x>0.88258</cdr:x>
      <cdr:y>0.1769</cdr:y>
    </cdr:to>
    <cdr:sp macro="" textlink="">
      <cdr:nvSpPr>
        <cdr:cNvPr id="2" name="ZoneTexte 1"/>
        <cdr:cNvSpPr txBox="1"/>
      </cdr:nvSpPr>
      <cdr:spPr>
        <a:xfrm xmlns:a="http://schemas.openxmlformats.org/drawingml/2006/main">
          <a:off x="4381510" y="628641"/>
          <a:ext cx="2133589" cy="5238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t>SA &lt;=</a:t>
          </a:r>
          <a:r>
            <a:rPr lang="fr-FR" sz="1100" b="1" baseline="0"/>
            <a:t>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t>ou </a:t>
          </a:r>
          <a:r>
            <a:rPr lang="fr-FR" sz="1100" b="1">
              <a:effectLst/>
              <a:latin typeface="+mn-lt"/>
              <a:ea typeface="+mn-ea"/>
              <a:cs typeface="+mn-cs"/>
            </a:rPr>
            <a:t>3 &lt; SA &lt;</a:t>
          </a:r>
          <a:r>
            <a:rPr lang="fr-FR" sz="1100" b="1" baseline="0">
              <a:effectLst/>
              <a:latin typeface="+mn-lt"/>
              <a:ea typeface="+mn-ea"/>
              <a:cs typeface="+mn-cs"/>
            </a:rPr>
            <a:t>  1</a:t>
          </a:r>
          <a:r>
            <a:rPr lang="fr-FR" sz="1100" b="0" baseline="0">
              <a:effectLst/>
              <a:latin typeface="+mn-lt"/>
              <a:ea typeface="+mn-ea"/>
              <a:cs typeface="+mn-cs"/>
            </a:rPr>
            <a:t>   </a:t>
          </a:r>
          <a:r>
            <a:rPr lang="fr-FR" sz="1100" b="1"/>
            <a:t> si justification</a:t>
          </a:r>
        </a:p>
      </cdr:txBody>
    </cdr:sp>
  </cdr:relSizeAnchor>
  <cdr:relSizeAnchor xmlns:cdr="http://schemas.openxmlformats.org/drawingml/2006/chartDrawing">
    <cdr:from>
      <cdr:x>0.3372</cdr:x>
      <cdr:y>0.09844</cdr:y>
    </cdr:from>
    <cdr:to>
      <cdr:x>0.4529</cdr:x>
      <cdr:y>0.1345</cdr:y>
    </cdr:to>
    <cdr:sp macro="" textlink="">
      <cdr:nvSpPr>
        <cdr:cNvPr id="3" name="ZoneTexte 1"/>
        <cdr:cNvSpPr txBox="1"/>
      </cdr:nvSpPr>
      <cdr:spPr>
        <a:xfrm xmlns:a="http://schemas.openxmlformats.org/drawingml/2006/main">
          <a:off x="2489199" y="641349"/>
          <a:ext cx="854075" cy="2349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3 &lt; SA &lt;</a:t>
          </a:r>
          <a:r>
            <a:rPr lang="fr-FR" sz="1100" b="1" baseline="0"/>
            <a:t>  1</a:t>
          </a:r>
          <a:endParaRPr lang="fr-FR" sz="1100" b="1"/>
        </a:p>
      </cdr:txBody>
    </cdr:sp>
  </cdr:relSizeAnchor>
  <cdr:relSizeAnchor xmlns:cdr="http://schemas.openxmlformats.org/drawingml/2006/chartDrawing">
    <cdr:from>
      <cdr:x>0.10495</cdr:x>
      <cdr:y>0.09698</cdr:y>
    </cdr:from>
    <cdr:to>
      <cdr:x>0.20559</cdr:x>
      <cdr:y>0.13207</cdr:y>
    </cdr:to>
    <cdr:sp macro="" textlink="">
      <cdr:nvSpPr>
        <cdr:cNvPr id="4" name="ZoneTexte 1"/>
        <cdr:cNvSpPr txBox="1"/>
      </cdr:nvSpPr>
      <cdr:spPr>
        <a:xfrm xmlns:a="http://schemas.openxmlformats.org/drawingml/2006/main">
          <a:off x="774700" y="631825"/>
          <a:ext cx="7429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SA &gt;</a:t>
          </a:r>
          <a:r>
            <a:rPr lang="fr-FR" sz="1100" b="1" baseline="0"/>
            <a:t> 3</a:t>
          </a:r>
          <a:endParaRPr lang="fr-FR" sz="1100" b="1"/>
        </a:p>
      </cdr:txBody>
    </cdr:sp>
  </cdr:relSizeAnchor>
</c:userShapes>
</file>

<file path=xl/drawings/drawing8.xml><?xml version="1.0" encoding="utf-8"?>
<xdr:wsDr xmlns:xdr="http://schemas.openxmlformats.org/drawingml/2006/spreadsheetDrawing" xmlns:a="http://schemas.openxmlformats.org/drawingml/2006/main">
  <xdr:oneCellAnchor>
    <xdr:from>
      <xdr:col>1</xdr:col>
      <xdr:colOff>57150</xdr:colOff>
      <xdr:row>5</xdr:row>
      <xdr:rowOff>66675</xdr:rowOff>
    </xdr:from>
    <xdr:ext cx="2238375" cy="518540"/>
    <mc:AlternateContent xmlns:mc="http://schemas.openxmlformats.org/markup-compatibility/2006">
      <mc:Choice xmlns:a14="http://schemas.microsoft.com/office/drawing/2010/main" xmlns="" Requires="a14">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57150" y="16287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14:m>
                <m:oMath xmlns:m="http://schemas.openxmlformats.org/officeDocument/2006/math">
                  <m:f>
                    <m:fPr>
                      <m:ctrlPr>
                        <a:rPr lang="fr-FR" sz="1800" i="1">
                          <a:latin typeface="Cambria Math" panose="02040503050406030204" pitchFamily="18" charset="0"/>
                        </a:rPr>
                      </m:ctrlPr>
                    </m:fPr>
                    <m:num>
                      <m:r>
                        <a:rPr lang="fr-FR" sz="1800" b="0" i="1">
                          <a:latin typeface="Cambria Math"/>
                        </a:rPr>
                        <m:t>𝑆</m:t>
                      </m:r>
                    </m:num>
                    <m:den>
                      <m:r>
                        <a:rPr lang="fr-FR" sz="1800" b="0" i="1">
                          <a:latin typeface="Cambria Math"/>
                        </a:rPr>
                        <m:t>𝑛</m:t>
                      </m:r>
                      <m:r>
                        <a:rPr lang="fr-FR" sz="1800" b="0" i="1">
                          <a:latin typeface="Cambria Math"/>
                          <a:ea typeface="Cambria Math"/>
                        </a:rPr>
                        <m:t>×</m:t>
                      </m:r>
                      <m:r>
                        <a:rPr lang="fr-FR" sz="1800" b="0" i="1">
                          <a:latin typeface="Cambria Math"/>
                          <a:ea typeface="Cambria Math"/>
                        </a:rPr>
                        <m:t>𝑠</m:t>
                      </m:r>
                      <m:r>
                        <a:rPr lang="fr-FR" sz="1800" b="0" i="1">
                          <a:latin typeface="Cambria Math"/>
                          <a:ea typeface="Cambria Math"/>
                        </a:rPr>
                        <m:t>×</m:t>
                      </m:r>
                      <m:r>
                        <a:rPr lang="fr-FR" sz="1800" b="0" i="1">
                          <a:latin typeface="Cambria Math"/>
                          <a:ea typeface="Cambria Math"/>
                        </a:rPr>
                        <m:t>𝑓</m:t>
                      </m:r>
                      <m:r>
                        <a:rPr lang="fr-FR" sz="1800" b="0" i="1">
                          <a:latin typeface="Cambria Math"/>
                          <a:ea typeface="Cambria Math"/>
                        </a:rPr>
                        <m:t>×</m:t>
                      </m:r>
                      <m:r>
                        <a:rPr lang="fr-FR" sz="1800" b="0" i="1">
                          <a:latin typeface="Cambria Math"/>
                          <a:ea typeface="Cambria Math"/>
                        </a:rPr>
                        <m:t>𝑞</m:t>
                      </m:r>
                      <m:r>
                        <a:rPr lang="fr-FR" sz="1800" b="0" i="1">
                          <a:latin typeface="Cambria Math"/>
                          <a:ea typeface="Cambria Math"/>
                        </a:rPr>
                        <m:t>×</m:t>
                      </m:r>
                      <m:r>
                        <a:rPr lang="fr-FR" sz="1800" b="0" i="1">
                          <a:latin typeface="Cambria Math"/>
                          <a:ea typeface="Cambria Math"/>
                        </a:rPr>
                        <m:t>𝑆𝐴𝑣</m:t>
                      </m:r>
                    </m:den>
                  </m:f>
                </m:oMath>
              </a14:m>
              <a:endParaRPr lang="fr-FR" sz="1400"/>
            </a:p>
          </xdr:txBody>
        </xdr:sp>
      </mc:Choice>
      <mc:Fallback>
        <xdr:sp macro="" textlink="">
          <xdr:nvSpPr>
            <xdr:cNvPr id="4" name="ZoneTexte 3"/>
            <xdr:cNvSpPr txBox="1"/>
          </xdr:nvSpPr>
          <xdr:spPr>
            <a:xfrm>
              <a:off x="57150" y="16287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r>
                <a:rPr lang="fr-FR" sz="1800" b="0" i="0">
                  <a:latin typeface="Cambria Math"/>
                </a:rPr>
                <a:t>𝑆/(𝑛</a:t>
              </a:r>
              <a:r>
                <a:rPr lang="fr-FR" sz="1800" b="0" i="0">
                  <a:latin typeface="Cambria Math"/>
                  <a:ea typeface="Cambria Math"/>
                </a:rPr>
                <a:t>×𝑠×𝑓×𝑞×𝑆𝐴</a:t>
              </a:r>
              <a:r>
                <a:rPr lang="fr-FR" sz="1800" b="0" i="0" baseline="-25000">
                  <a:latin typeface="Cambria Math"/>
                  <a:ea typeface="Cambria Math"/>
                </a:rPr>
                <a:t>𝑣)</a:t>
              </a:r>
              <a:endParaRPr lang="fr-FR" sz="1400"/>
            </a:p>
          </xdr:txBody>
        </xdr:sp>
      </mc:Fallback>
    </mc:AlternateContent>
    <xdr:clientData/>
  </xdr:oneCellAnchor>
  <xdr:oneCellAnchor>
    <xdr:from>
      <xdr:col>5</xdr:col>
      <xdr:colOff>390525</xdr:colOff>
      <xdr:row>5</xdr:row>
      <xdr:rowOff>114300</xdr:rowOff>
    </xdr:from>
    <xdr:ext cx="2238375" cy="518540"/>
    <mc:AlternateContent xmlns:mc="http://schemas.openxmlformats.org/markup-compatibility/2006">
      <mc:Choice xmlns:a14="http://schemas.microsoft.com/office/drawing/2010/main" xmlns="" Requires="a14">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3438525" y="14763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14:m>
                <m:oMath xmlns:m="http://schemas.openxmlformats.org/officeDocument/2006/math">
                  <m:f>
                    <m:fPr>
                      <m:ctrlPr>
                        <a:rPr lang="fr-FR" sz="1800" i="1">
                          <a:latin typeface="Cambria Math" panose="02040503050406030204" pitchFamily="18" charset="0"/>
                        </a:rPr>
                      </m:ctrlPr>
                    </m:fPr>
                    <m:num>
                      <m:r>
                        <a:rPr lang="fr-FR" sz="1800" b="0" i="1">
                          <a:latin typeface="Cambria Math"/>
                        </a:rPr>
                        <m:t>1</m:t>
                      </m:r>
                    </m:num>
                    <m:den>
                      <m:r>
                        <a:rPr lang="fr-FR" sz="1800" b="0" i="1">
                          <a:latin typeface="Cambria Math"/>
                        </a:rPr>
                        <m:t>0,0015</m:t>
                      </m:r>
                      <m:r>
                        <a:rPr lang="fr-FR" sz="1800" b="0" i="1">
                          <a:latin typeface="Cambria Math"/>
                          <a:ea typeface="Cambria Math"/>
                        </a:rPr>
                        <m:t>×</m:t>
                      </m:r>
                      <m:r>
                        <a:rPr lang="fr-FR" sz="1800" b="0" i="1">
                          <a:latin typeface="Cambria Math"/>
                          <a:ea typeface="Cambria Math"/>
                        </a:rPr>
                        <m:t>𝑞</m:t>
                      </m:r>
                      <m:r>
                        <a:rPr lang="fr-FR" sz="1800" b="0" i="1">
                          <a:latin typeface="Cambria Math"/>
                          <a:ea typeface="Cambria Math"/>
                        </a:rPr>
                        <m:t>×</m:t>
                      </m:r>
                      <m:r>
                        <a:rPr lang="fr-FR" sz="1800" b="0" i="1">
                          <a:latin typeface="Cambria Math"/>
                          <a:ea typeface="Cambria Math"/>
                        </a:rPr>
                        <m:t>𝑆𝐴𝑣</m:t>
                      </m:r>
                    </m:den>
                  </m:f>
                </m:oMath>
              </a14:m>
              <a:endParaRPr lang="fr-FR" sz="1400"/>
            </a:p>
          </xdr:txBody>
        </xdr:sp>
      </mc:Choice>
      <mc:Fallback>
        <xdr:sp macro="" textlink="">
          <xdr:nvSpPr>
            <xdr:cNvPr id="6" name="ZoneTexte 5"/>
            <xdr:cNvSpPr txBox="1"/>
          </xdr:nvSpPr>
          <xdr:spPr>
            <a:xfrm>
              <a:off x="3438525" y="1476375"/>
              <a:ext cx="2238375" cy="51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a:t>T</a:t>
              </a:r>
              <a:r>
                <a:rPr lang="fr-FR" sz="1100" baseline="-25000"/>
                <a:t>min</a:t>
              </a:r>
              <a:r>
                <a:rPr lang="fr-FR" sz="1400"/>
                <a:t>=</a:t>
              </a:r>
              <a:r>
                <a:rPr lang="fr-FR" sz="1800" b="0" i="0">
                  <a:latin typeface="Cambria Math"/>
                </a:rPr>
                <a:t>1/(0,0015</a:t>
              </a:r>
              <a:r>
                <a:rPr lang="fr-FR" sz="1800" b="0" i="0">
                  <a:latin typeface="Cambria Math"/>
                  <a:ea typeface="Cambria Math"/>
                </a:rPr>
                <a:t>×𝑞×𝑆𝐴</a:t>
              </a:r>
              <a:r>
                <a:rPr lang="fr-FR" sz="1800" b="0" i="0" baseline="-25000">
                  <a:latin typeface="Cambria Math"/>
                  <a:ea typeface="Cambria Math"/>
                </a:rPr>
                <a:t>𝑣)</a:t>
              </a:r>
              <a:endParaRPr lang="fr-FR" sz="1400"/>
            </a:p>
          </xdr:txBody>
        </xdr:sp>
      </mc:Fallback>
    </mc:AlternateContent>
    <xdr:clientData/>
  </xdr:oneCellAnchor>
  <xdr:oneCellAnchor>
    <xdr:from>
      <xdr:col>7</xdr:col>
      <xdr:colOff>685799</xdr:colOff>
      <xdr:row>5</xdr:row>
      <xdr:rowOff>157162</xdr:rowOff>
    </xdr:from>
    <xdr:ext cx="1362075" cy="410369"/>
    <mc:AlternateContent xmlns:mc="http://schemas.openxmlformats.org/markup-compatibility/2006">
      <mc:Choice xmlns:a14="http://schemas.microsoft.com/office/drawing/2010/main" xmlns="" Requires="a14">
        <xdr:sp macro="" textlink="">
          <xdr:nvSpPr>
            <xdr:cNvPr id="8" name="ZoneTexte 7">
              <a:extLst>
                <a:ext uri="{FF2B5EF4-FFF2-40B4-BE49-F238E27FC236}">
                  <a16:creationId xmlns:a16="http://schemas.microsoft.com/office/drawing/2014/main" id="{00000000-0008-0000-0300-000008000000}"/>
                </a:ext>
              </a:extLst>
            </xdr:cNvPr>
            <xdr:cNvSpPr txBox="1"/>
          </xdr:nvSpPr>
          <xdr:spPr>
            <a:xfrm>
              <a:off x="5257799" y="1519237"/>
              <a:ext cx="136207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𝑆𝐴</m:t>
                    </m:r>
                    <m:r>
                      <a:rPr lang="fr-FR" sz="1100" b="0" i="1" baseline="-25000">
                        <a:latin typeface="Cambria Math"/>
                      </a:rPr>
                      <m:t>𝑣</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𝑉𝐿𝐸𝑃</m:t>
                        </m:r>
                      </m:num>
                      <m:den>
                        <m:r>
                          <a:rPr lang="fr-FR" sz="1100" b="0" i="1">
                            <a:latin typeface="Cambria Math"/>
                          </a:rPr>
                          <m:t>10</m:t>
                        </m:r>
                      </m:den>
                    </m:f>
                  </m:oMath>
                </m:oMathPara>
              </a14:m>
              <a:endParaRPr lang="fr-FR" sz="1100"/>
            </a:p>
          </xdr:txBody>
        </xdr:sp>
      </mc:Choice>
      <mc:Fallback>
        <xdr:sp macro="" textlink="">
          <xdr:nvSpPr>
            <xdr:cNvPr id="8" name="ZoneTexte 7"/>
            <xdr:cNvSpPr txBox="1"/>
          </xdr:nvSpPr>
          <xdr:spPr>
            <a:xfrm>
              <a:off x="5257799" y="1519237"/>
              <a:ext cx="136207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𝑆𝐴</a:t>
              </a:r>
              <a:r>
                <a:rPr lang="fr-FR" sz="1100" b="0" i="0" baseline="-25000">
                  <a:latin typeface="Cambria Math"/>
                </a:rPr>
                <a:t>𝑣</a:t>
              </a:r>
              <a:r>
                <a:rPr lang="fr-FR" sz="1100" b="0" i="0">
                  <a:latin typeface="Cambria Math"/>
                </a:rPr>
                <a:t>=𝑉𝐿𝐸𝑃/10</a:t>
              </a:r>
              <a:endParaRPr lang="fr-FR" sz="1100"/>
            </a:p>
          </xdr:txBody>
        </xdr:sp>
      </mc:Fallback>
    </mc:AlternateContent>
    <xdr:clientData/>
  </xdr:oneCellAnchor>
  <xdr:oneCellAnchor>
    <xdr:from>
      <xdr:col>3</xdr:col>
      <xdr:colOff>257174</xdr:colOff>
      <xdr:row>17</xdr:row>
      <xdr:rowOff>14287</xdr:rowOff>
    </xdr:from>
    <xdr:ext cx="1362075" cy="424988"/>
    <mc:AlternateContent xmlns:mc="http://schemas.openxmlformats.org/markup-compatibility/2006">
      <mc:Choice xmlns:a14="http://schemas.microsoft.com/office/drawing/2010/main" xmlns="" Requires="a14">
        <xdr:sp macro="" textlink="">
          <xdr:nvSpPr>
            <xdr:cNvPr id="9" name="ZoneTexte 8">
              <a:extLst>
                <a:ext uri="{FF2B5EF4-FFF2-40B4-BE49-F238E27FC236}">
                  <a16:creationId xmlns:a16="http://schemas.microsoft.com/office/drawing/2014/main" id="{00000000-0008-0000-0300-000009000000}"/>
                </a:ext>
              </a:extLst>
            </xdr:cNvPr>
            <xdr:cNvSpPr txBox="1"/>
          </xdr:nvSpPr>
          <xdr:spPr>
            <a:xfrm>
              <a:off x="1781174" y="4510087"/>
              <a:ext cx="1362075" cy="424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𝑆𝐴</m:t>
                    </m:r>
                    <m:r>
                      <a:rPr lang="fr-FR" sz="1100" b="0" i="1" baseline="-25000">
                        <a:latin typeface="Cambria Math"/>
                      </a:rPr>
                      <m:t>𝑣</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𝐶</m:t>
                        </m:r>
                        <m:r>
                          <a:rPr lang="fr-FR" sz="1100" b="0" i="1" baseline="-25000">
                            <a:latin typeface="Cambria Math"/>
                          </a:rPr>
                          <m:t>𝑎</m:t>
                        </m:r>
                      </m:num>
                      <m:den>
                        <m:r>
                          <a:rPr lang="fr-FR" sz="1100" b="0" i="1">
                            <a:latin typeface="Cambria Math"/>
                          </a:rPr>
                          <m:t>100</m:t>
                        </m:r>
                      </m:den>
                    </m:f>
                  </m:oMath>
                </m:oMathPara>
              </a14:m>
              <a:endParaRPr lang="fr-FR" sz="1100"/>
            </a:p>
          </xdr:txBody>
        </xdr:sp>
      </mc:Choice>
      <mc:Fallback>
        <xdr:sp macro="" textlink="">
          <xdr:nvSpPr>
            <xdr:cNvPr id="9" name="ZoneTexte 8"/>
            <xdr:cNvSpPr txBox="1"/>
          </xdr:nvSpPr>
          <xdr:spPr>
            <a:xfrm>
              <a:off x="1781174" y="4510087"/>
              <a:ext cx="1362075" cy="424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𝑆𝐴</a:t>
              </a:r>
              <a:r>
                <a:rPr lang="fr-FR" sz="1100" b="0" i="0" baseline="-25000">
                  <a:latin typeface="Cambria Math"/>
                </a:rPr>
                <a:t>𝑣</a:t>
              </a:r>
              <a:r>
                <a:rPr lang="fr-FR" sz="1100" b="0" i="0">
                  <a:latin typeface="Cambria Math"/>
                </a:rPr>
                <a:t>=𝐶</a:t>
              </a:r>
              <a:r>
                <a:rPr lang="fr-FR" sz="1100" b="0" i="0" baseline="-25000">
                  <a:latin typeface="Cambria Math"/>
                </a:rPr>
                <a:t>𝑎/</a:t>
              </a:r>
              <a:r>
                <a:rPr lang="fr-FR" sz="1100" b="0" i="0">
                  <a:latin typeface="Cambria Math"/>
                </a:rPr>
                <a:t>100</a:t>
              </a:r>
              <a:endParaRPr lang="fr-FR" sz="1100"/>
            </a:p>
          </xdr:txBody>
        </xdr:sp>
      </mc:Fallback>
    </mc:AlternateContent>
    <xdr:clientData/>
  </xdr:oneCellAnchor>
  <xdr:oneCellAnchor>
    <xdr:from>
      <xdr:col>3</xdr:col>
      <xdr:colOff>380999</xdr:colOff>
      <xdr:row>22</xdr:row>
      <xdr:rowOff>42862</xdr:rowOff>
    </xdr:from>
    <xdr:ext cx="1362075" cy="438838"/>
    <mc:AlternateContent xmlns:mc="http://schemas.openxmlformats.org/markup-compatibility/2006">
      <mc:Choice xmlns:a14="http://schemas.microsoft.com/office/drawing/2010/main" xmlns="" Requires="a14">
        <xdr:sp macro="" textlink="">
          <xdr:nvSpPr>
            <xdr:cNvPr id="10" name="ZoneTexte 9">
              <a:extLst>
                <a:ext uri="{FF2B5EF4-FFF2-40B4-BE49-F238E27FC236}">
                  <a16:creationId xmlns:a16="http://schemas.microsoft.com/office/drawing/2014/main" id="{00000000-0008-0000-0300-00000A000000}"/>
                </a:ext>
              </a:extLst>
            </xdr:cNvPr>
            <xdr:cNvSpPr txBox="1"/>
          </xdr:nvSpPr>
          <xdr:spPr>
            <a:xfrm>
              <a:off x="1904999" y="5824537"/>
              <a:ext cx="1362075"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𝑇</m:t>
                    </m:r>
                    <m:r>
                      <a:rPr lang="fr-FR" sz="1100" b="0" i="1" baseline="-25000">
                        <a:latin typeface="Cambria Math"/>
                      </a:rPr>
                      <m:t>𝑠𝑎𝑡𝐴</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rPr>
                          <m:t>7000</m:t>
                        </m:r>
                        <m:r>
                          <a:rPr lang="fr-FR" sz="1100" b="0" i="1">
                            <a:latin typeface="Cambria Math"/>
                            <a:ea typeface="Cambria Math"/>
                          </a:rPr>
                          <m:t>×</m:t>
                        </m:r>
                        <m:r>
                          <a:rPr lang="fr-FR" sz="1100" b="0" i="1">
                            <a:latin typeface="Cambria Math"/>
                            <a:ea typeface="Cambria Math"/>
                          </a:rPr>
                          <m:t>𝑆</m:t>
                        </m:r>
                      </m:num>
                      <m:den>
                        <m:r>
                          <a:rPr lang="fr-FR" sz="1100" b="0" i="1">
                            <a:latin typeface="Cambria Math"/>
                          </a:rPr>
                          <m:t>𝐶</m:t>
                        </m:r>
                        <m:r>
                          <a:rPr lang="fr-FR" sz="1100" b="0" i="1" baseline="-25000">
                            <a:latin typeface="Cambria Math"/>
                          </a:rPr>
                          <m:t>𝑎</m:t>
                        </m:r>
                        <m:r>
                          <a:rPr lang="fr-FR" sz="1100" b="0" i="1" baseline="0">
                            <a:latin typeface="Cambria Math"/>
                            <a:ea typeface="Cambria Math"/>
                          </a:rPr>
                          <m:t>×</m:t>
                        </m:r>
                        <m:r>
                          <a:rPr lang="fr-FR" sz="1100" b="0" i="1" baseline="0">
                            <a:latin typeface="Cambria Math"/>
                            <a:ea typeface="Cambria Math"/>
                          </a:rPr>
                          <m:t>𝑞</m:t>
                        </m:r>
                        <m:r>
                          <a:rPr lang="fr-FR" sz="1100" b="0" i="1" baseline="0">
                            <a:latin typeface="Cambria Math"/>
                            <a:ea typeface="Cambria Math"/>
                          </a:rPr>
                          <m:t>×</m:t>
                        </m:r>
                        <m:r>
                          <a:rPr lang="fr-FR" sz="1100" b="0" i="1" baseline="0">
                            <a:latin typeface="Cambria Math"/>
                            <a:ea typeface="Cambria Math"/>
                          </a:rPr>
                          <m:t>𝑓</m:t>
                        </m:r>
                      </m:den>
                    </m:f>
                  </m:oMath>
                </m:oMathPara>
              </a14:m>
              <a:endParaRPr lang="fr-FR" sz="1100"/>
            </a:p>
          </xdr:txBody>
        </xdr:sp>
      </mc:Choice>
      <mc:Fallback>
        <xdr:sp macro="" textlink="">
          <xdr:nvSpPr>
            <xdr:cNvPr id="10" name="ZoneTexte 9"/>
            <xdr:cNvSpPr txBox="1"/>
          </xdr:nvSpPr>
          <xdr:spPr>
            <a:xfrm>
              <a:off x="1904999" y="5824537"/>
              <a:ext cx="1362075"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𝑇</a:t>
              </a:r>
              <a:r>
                <a:rPr lang="fr-FR" sz="1100" b="0" i="0" baseline="-25000">
                  <a:latin typeface="Cambria Math"/>
                </a:rPr>
                <a:t>𝑠𝑎𝑡𝐴</a:t>
              </a:r>
              <a:r>
                <a:rPr lang="fr-FR" sz="1100" b="0" i="0">
                  <a:latin typeface="Cambria Math"/>
                </a:rPr>
                <a:t>=(7000</a:t>
              </a:r>
              <a:r>
                <a:rPr lang="fr-FR" sz="1100" b="0" i="0">
                  <a:latin typeface="Cambria Math"/>
                  <a:ea typeface="Cambria Math"/>
                </a:rPr>
                <a:t>×𝑆)/(</a:t>
              </a:r>
              <a:r>
                <a:rPr lang="fr-FR" sz="1100" b="0" i="0">
                  <a:latin typeface="Cambria Math"/>
                </a:rPr>
                <a:t>𝐶</a:t>
              </a:r>
              <a:r>
                <a:rPr lang="fr-FR" sz="1100" b="0" i="0" baseline="-25000">
                  <a:latin typeface="Cambria Math"/>
                </a:rPr>
                <a:t>𝑎</a:t>
              </a:r>
              <a:r>
                <a:rPr lang="fr-FR" sz="1100" b="0" i="0" baseline="0">
                  <a:latin typeface="Cambria Math"/>
                  <a:ea typeface="Cambria Math"/>
                </a:rPr>
                <a:t>×𝑞×𝑓)</a:t>
              </a:r>
              <a:endParaRPr lang="fr-FR" sz="1100"/>
            </a:p>
          </xdr:txBody>
        </xdr:sp>
      </mc:Fallback>
    </mc:AlternateContent>
    <xdr:clientData/>
  </xdr:oneCellAnchor>
  <xdr:oneCellAnchor>
    <xdr:from>
      <xdr:col>3</xdr:col>
      <xdr:colOff>47624</xdr:colOff>
      <xdr:row>28</xdr:row>
      <xdr:rowOff>80962</xdr:rowOff>
    </xdr:from>
    <xdr:ext cx="1362075" cy="431721"/>
    <mc:AlternateContent xmlns:mc="http://schemas.openxmlformats.org/markup-compatibility/2006">
      <mc:Choice xmlns:a14="http://schemas.microsoft.com/office/drawing/2010/main" xmlns="" Requires="a14">
        <xdr:sp macro="" textlink="">
          <xdr:nvSpPr>
            <xdr:cNvPr id="11" name="ZoneTexte 10">
              <a:extLst>
                <a:ext uri="{FF2B5EF4-FFF2-40B4-BE49-F238E27FC236}">
                  <a16:creationId xmlns:a16="http://schemas.microsoft.com/office/drawing/2014/main" id="{00000000-0008-0000-0300-00000B000000}"/>
                </a:ext>
              </a:extLst>
            </xdr:cNvPr>
            <xdr:cNvSpPr txBox="1"/>
          </xdr:nvSpPr>
          <xdr:spPr>
            <a:xfrm>
              <a:off x="1571624" y="6653212"/>
              <a:ext cx="1362075" cy="431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𝑚𝑎𝑥</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ea typeface="Cambria Math"/>
                          </a:rPr>
                          <m:t>𝑆</m:t>
                        </m:r>
                        <m:r>
                          <a:rPr lang="fr-FR" sz="1100" b="0" i="1">
                            <a:latin typeface="Cambria Math"/>
                            <a:ea typeface="Cambria Math"/>
                          </a:rPr>
                          <m:t>×0,0015</m:t>
                        </m:r>
                      </m:num>
                      <m:den>
                        <m:r>
                          <a:rPr lang="fr-FR" sz="1100" b="0" i="1">
                            <a:latin typeface="Cambria Math"/>
                          </a:rPr>
                          <m:t>0,125</m:t>
                        </m:r>
                        <m:r>
                          <a:rPr lang="fr-FR" sz="1100" b="0" i="1">
                            <a:latin typeface="Cambria Math"/>
                            <a:ea typeface="Cambria Math"/>
                          </a:rPr>
                          <m:t>×</m:t>
                        </m:r>
                        <m:r>
                          <a:rPr lang="fr-FR" sz="1100" b="0" i="1">
                            <a:latin typeface="Cambria Math"/>
                            <a:ea typeface="Cambria Math"/>
                          </a:rPr>
                          <m:t>𝑠</m:t>
                        </m:r>
                      </m:den>
                    </m:f>
                  </m:oMath>
                </m:oMathPara>
              </a14:m>
              <a:endParaRPr lang="fr-FR" sz="1100"/>
            </a:p>
          </xdr:txBody>
        </xdr:sp>
      </mc:Choice>
      <mc:Fallback>
        <xdr:sp macro="" textlink="">
          <xdr:nvSpPr>
            <xdr:cNvPr id="11" name="ZoneTexte 10"/>
            <xdr:cNvSpPr txBox="1"/>
          </xdr:nvSpPr>
          <xdr:spPr>
            <a:xfrm>
              <a:off x="1571624" y="6653212"/>
              <a:ext cx="1362075" cy="431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𝑚𝑎𝑥</a:t>
              </a:r>
              <a:r>
                <a:rPr lang="fr-FR" sz="1100" b="0" i="0">
                  <a:latin typeface="Cambria Math"/>
                </a:rPr>
                <a:t>=(</a:t>
              </a:r>
              <a:r>
                <a:rPr lang="fr-FR" sz="1100" b="0" i="0">
                  <a:latin typeface="Cambria Math"/>
                  <a:ea typeface="Cambria Math"/>
                </a:rPr>
                <a:t>𝑆×0,0015)/(</a:t>
              </a:r>
              <a:r>
                <a:rPr lang="fr-FR" sz="1100" b="0" i="0">
                  <a:latin typeface="Cambria Math"/>
                </a:rPr>
                <a:t>0,125</a:t>
              </a:r>
              <a:r>
                <a:rPr lang="fr-FR" sz="1100" b="0" i="0">
                  <a:latin typeface="Cambria Math"/>
                  <a:ea typeface="Cambria Math"/>
                </a:rPr>
                <a:t>×𝑠)</a:t>
              </a:r>
              <a:endParaRPr lang="fr-FR" sz="1100"/>
            </a:p>
          </xdr:txBody>
        </xdr:sp>
      </mc:Fallback>
    </mc:AlternateContent>
    <xdr:clientData/>
  </xdr:oneCellAnchor>
  <xdr:oneCellAnchor>
    <xdr:from>
      <xdr:col>3</xdr:col>
      <xdr:colOff>266699</xdr:colOff>
      <xdr:row>5</xdr:row>
      <xdr:rowOff>176212</xdr:rowOff>
    </xdr:from>
    <xdr:ext cx="1647825" cy="360355"/>
    <mc:AlternateContent xmlns:mc="http://schemas.openxmlformats.org/markup-compatibility/2006">
      <mc:Choice xmlns:a14="http://schemas.microsoft.com/office/drawing/2010/main" xmlns="" Requires="a14">
        <xdr:sp macro="" textlink="">
          <xdr:nvSpPr>
            <xdr:cNvPr id="12" name="ZoneTexte 11">
              <a:extLst>
                <a:ext uri="{FF2B5EF4-FFF2-40B4-BE49-F238E27FC236}">
                  <a16:creationId xmlns:a16="http://schemas.microsoft.com/office/drawing/2014/main" id="{00000000-0008-0000-0300-00000C000000}"/>
                </a:ext>
              </a:extLst>
            </xdr:cNvPr>
            <xdr:cNvSpPr txBox="1"/>
          </xdr:nvSpPr>
          <xdr:spPr>
            <a:xfrm>
              <a:off x="1790699" y="1538287"/>
              <a:ext cx="1647825" cy="360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0"/>
                <a:t>avec  </a:t>
              </a:r>
              <a14:m>
                <m:oMath xmlns:m="http://schemas.openxmlformats.org/officeDocument/2006/math">
                  <m:r>
                    <a:rPr lang="fr-FR" sz="1200" b="0" i="1">
                      <a:latin typeface="Cambria Math"/>
                    </a:rPr>
                    <m:t>0,15%=</m:t>
                  </m:r>
                  <m:f>
                    <m:fPr>
                      <m:ctrlPr>
                        <a:rPr lang="fr-FR" sz="1200" b="0" i="1">
                          <a:latin typeface="Cambria Math" panose="02040503050406030204" pitchFamily="18" charset="0"/>
                        </a:rPr>
                      </m:ctrlPr>
                    </m:fPr>
                    <m:num>
                      <m:r>
                        <a:rPr lang="fr-FR" sz="1200" b="0" i="1">
                          <a:latin typeface="Cambria Math"/>
                        </a:rPr>
                        <m:t>𝑛</m:t>
                      </m:r>
                      <m:r>
                        <a:rPr lang="fr-FR" sz="1200" b="0" i="1">
                          <a:latin typeface="Cambria Math"/>
                          <a:ea typeface="Cambria Math"/>
                        </a:rPr>
                        <m:t>×</m:t>
                      </m:r>
                      <m:r>
                        <a:rPr lang="fr-FR" sz="1200" b="0" i="1">
                          <a:latin typeface="Cambria Math"/>
                          <a:ea typeface="Cambria Math"/>
                        </a:rPr>
                        <m:t>𝑠</m:t>
                      </m:r>
                      <m:r>
                        <a:rPr lang="fr-FR" sz="1200" b="0" i="1">
                          <a:latin typeface="Cambria Math"/>
                          <a:ea typeface="Cambria Math"/>
                        </a:rPr>
                        <m:t>×</m:t>
                      </m:r>
                      <m:r>
                        <a:rPr lang="fr-FR" sz="1200" b="0" i="1">
                          <a:latin typeface="Cambria Math"/>
                          <a:ea typeface="Cambria Math"/>
                        </a:rPr>
                        <m:t>𝑓</m:t>
                      </m:r>
                    </m:num>
                    <m:den>
                      <m:r>
                        <a:rPr lang="fr-FR" sz="1200" b="0" i="1">
                          <a:latin typeface="Cambria Math"/>
                        </a:rPr>
                        <m:t>𝑆</m:t>
                      </m:r>
                    </m:den>
                  </m:f>
                </m:oMath>
              </a14:m>
              <a:endParaRPr lang="fr-FR" sz="1200"/>
            </a:p>
          </xdr:txBody>
        </xdr:sp>
      </mc:Choice>
      <mc:Fallback>
        <xdr:sp macro="" textlink="">
          <xdr:nvSpPr>
            <xdr:cNvPr id="12" name="ZoneTexte 11"/>
            <xdr:cNvSpPr txBox="1"/>
          </xdr:nvSpPr>
          <xdr:spPr>
            <a:xfrm>
              <a:off x="1790699" y="1538287"/>
              <a:ext cx="1647825" cy="360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200" b="0"/>
                <a:t>avec  </a:t>
              </a:r>
              <a:r>
                <a:rPr lang="fr-FR" sz="1200" b="0" i="0">
                  <a:latin typeface="Cambria Math"/>
                </a:rPr>
                <a:t>0,15%=(𝑛</a:t>
              </a:r>
              <a:r>
                <a:rPr lang="fr-FR" sz="1200" b="0" i="0">
                  <a:latin typeface="Cambria Math"/>
                  <a:ea typeface="Cambria Math"/>
                </a:rPr>
                <a:t>×𝑠×𝑓)/</a:t>
              </a:r>
              <a:r>
                <a:rPr lang="fr-FR" sz="1200" b="0" i="0">
                  <a:latin typeface="Cambria Math"/>
                </a:rPr>
                <a:t>𝑆</a:t>
              </a:r>
              <a:endParaRPr lang="fr-FR" sz="1200"/>
            </a:p>
          </xdr:txBody>
        </xdr:sp>
      </mc:Fallback>
    </mc:AlternateContent>
    <xdr:clientData/>
  </xdr:oneCellAnchor>
  <xdr:oneCellAnchor>
    <xdr:from>
      <xdr:col>2</xdr:col>
      <xdr:colOff>761999</xdr:colOff>
      <xdr:row>30</xdr:row>
      <xdr:rowOff>176212</xdr:rowOff>
    </xdr:from>
    <xdr:ext cx="1676401" cy="439992"/>
    <mc:AlternateContent xmlns:mc="http://schemas.openxmlformats.org/markup-compatibility/2006">
      <mc:Choice xmlns:a14="http://schemas.microsoft.com/office/drawing/2010/main" xmlns="" Requires="a14">
        <xdr:sp macro="" textlink="">
          <xdr:nvSpPr>
            <xdr:cNvPr id="13" name="ZoneTexte 12">
              <a:extLst>
                <a:ext uri="{FF2B5EF4-FFF2-40B4-BE49-F238E27FC236}">
                  <a16:creationId xmlns:a16="http://schemas.microsoft.com/office/drawing/2014/main" id="{00000000-0008-0000-0300-00000D000000}"/>
                </a:ext>
              </a:extLst>
            </xdr:cNvPr>
            <xdr:cNvSpPr txBox="1"/>
          </xdr:nvSpPr>
          <xdr:spPr>
            <a:xfrm>
              <a:off x="1523999" y="7253287"/>
              <a:ext cx="167640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1</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ea typeface="Cambria Math"/>
                          </a:rPr>
                          <m:t>𝑆</m:t>
                        </m:r>
                      </m:num>
                      <m:den>
                        <m:r>
                          <a:rPr lang="fr-FR" sz="1100" b="0" i="1">
                            <a:latin typeface="Cambria Math"/>
                          </a:rPr>
                          <m:t>𝑆𝐴</m:t>
                        </m:r>
                        <m:r>
                          <a:rPr lang="fr-FR" sz="1100" b="0" i="1" baseline="-25000">
                            <a:latin typeface="Cambria Math"/>
                          </a:rPr>
                          <m:t>𝑣</m:t>
                        </m:r>
                        <m:r>
                          <a:rPr lang="fr-FR" sz="1100" b="0" i="1">
                            <a:latin typeface="Cambria Math"/>
                            <a:ea typeface="Cambria Math"/>
                          </a:rPr>
                          <m:t>×</m:t>
                        </m:r>
                        <m:r>
                          <a:rPr lang="fr-FR" sz="1100" b="0" i="1">
                            <a:latin typeface="Cambria Math"/>
                            <a:ea typeface="Cambria Math"/>
                          </a:rPr>
                          <m:t>𝑠</m:t>
                        </m:r>
                        <m:r>
                          <a:rPr lang="fr-FR" sz="1100" b="0" i="1">
                            <a:latin typeface="Cambria Math"/>
                            <a:ea typeface="Cambria Math"/>
                          </a:rPr>
                          <m:t>×</m:t>
                        </m:r>
                        <m:r>
                          <a:rPr lang="fr-FR" sz="1100" b="0" i="1">
                            <a:latin typeface="Cambria Math"/>
                            <a:ea typeface="Cambria Math"/>
                          </a:rPr>
                          <m:t>𝑇</m:t>
                        </m:r>
                        <m:r>
                          <a:rPr lang="fr-FR" sz="1100" b="0" i="1">
                            <a:latin typeface="Cambria Math"/>
                            <a:ea typeface="Cambria Math"/>
                          </a:rPr>
                          <m:t>×</m:t>
                        </m:r>
                        <m:r>
                          <a:rPr lang="fr-FR" sz="1100" b="0" i="1">
                            <a:latin typeface="Cambria Math"/>
                            <a:ea typeface="Cambria Math"/>
                          </a:rPr>
                          <m:t>𝑞</m:t>
                        </m:r>
                        <m:r>
                          <a:rPr lang="fr-FR" sz="1100" b="0" i="1">
                            <a:latin typeface="Cambria Math"/>
                            <a:ea typeface="Cambria Math"/>
                          </a:rPr>
                          <m:t>×</m:t>
                        </m:r>
                        <m:r>
                          <a:rPr lang="fr-FR" sz="1100" b="0" i="1">
                            <a:latin typeface="Cambria Math"/>
                            <a:ea typeface="Cambria Math"/>
                          </a:rPr>
                          <m:t>𝑓</m:t>
                        </m:r>
                      </m:den>
                    </m:f>
                  </m:oMath>
                </m:oMathPara>
              </a14:m>
              <a:endParaRPr lang="fr-FR" sz="1100"/>
            </a:p>
          </xdr:txBody>
        </xdr:sp>
      </mc:Choice>
      <mc:Fallback>
        <xdr:sp macro="" textlink="">
          <xdr:nvSpPr>
            <xdr:cNvPr id="13" name="ZoneTexte 12"/>
            <xdr:cNvSpPr txBox="1"/>
          </xdr:nvSpPr>
          <xdr:spPr>
            <a:xfrm>
              <a:off x="1523999" y="7253287"/>
              <a:ext cx="167640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1</a:t>
              </a:r>
              <a:r>
                <a:rPr lang="fr-FR" sz="1100" b="0" i="0">
                  <a:latin typeface="Cambria Math"/>
                </a:rPr>
                <a:t>=</a:t>
              </a:r>
              <a:r>
                <a:rPr lang="fr-FR" sz="1100" b="0" i="0">
                  <a:latin typeface="Cambria Math"/>
                  <a:ea typeface="Cambria Math"/>
                </a:rPr>
                <a:t>𝑆/(</a:t>
              </a:r>
              <a:r>
                <a:rPr lang="fr-FR" sz="1100" b="0" i="0">
                  <a:latin typeface="Cambria Math"/>
                </a:rPr>
                <a:t>𝑆𝐴</a:t>
              </a:r>
              <a:r>
                <a:rPr lang="fr-FR" sz="1100" b="0" i="0" baseline="-25000">
                  <a:latin typeface="Cambria Math"/>
                </a:rPr>
                <a:t>𝑣</a:t>
              </a:r>
              <a:r>
                <a:rPr lang="fr-FR" sz="1100" b="0" i="0">
                  <a:latin typeface="Cambria Math"/>
                  <a:ea typeface="Cambria Math"/>
                </a:rPr>
                <a:t>×𝑠×𝑇×𝑞×𝑓)</a:t>
              </a:r>
              <a:endParaRPr lang="fr-FR" sz="1100"/>
            </a:p>
          </xdr:txBody>
        </xdr:sp>
      </mc:Fallback>
    </mc:AlternateContent>
    <xdr:clientData/>
  </xdr:oneCellAnchor>
  <xdr:oneCellAnchor>
    <xdr:from>
      <xdr:col>2</xdr:col>
      <xdr:colOff>561974</xdr:colOff>
      <xdr:row>35</xdr:row>
      <xdr:rowOff>100012</xdr:rowOff>
    </xdr:from>
    <xdr:ext cx="1362075" cy="443455"/>
    <mc:AlternateContent xmlns:mc="http://schemas.openxmlformats.org/markup-compatibility/2006">
      <mc:Choice xmlns:a14="http://schemas.microsoft.com/office/drawing/2010/main" xmlns="" Requires="a14">
        <xdr:sp macro="" textlink="">
          <xdr:nvSpPr>
            <xdr:cNvPr id="14" name="ZoneTexte 13">
              <a:extLst>
                <a:ext uri="{FF2B5EF4-FFF2-40B4-BE49-F238E27FC236}">
                  <a16:creationId xmlns:a16="http://schemas.microsoft.com/office/drawing/2014/main" id="{00000000-0008-0000-0300-00000E000000}"/>
                </a:ext>
              </a:extLst>
            </xdr:cNvPr>
            <xdr:cNvSpPr txBox="1"/>
          </xdr:nvSpPr>
          <xdr:spPr>
            <a:xfrm>
              <a:off x="1323974" y="8101012"/>
              <a:ext cx="1362075" cy="443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2</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ea typeface="Cambria Math"/>
                          </a:rPr>
                          <m:t>𝑆</m:t>
                        </m:r>
                        <m:r>
                          <a:rPr lang="fr-FR" sz="1100" b="0" i="1">
                            <a:latin typeface="Cambria Math"/>
                            <a:ea typeface="Cambria Math"/>
                          </a:rPr>
                          <m:t>×0,0015</m:t>
                        </m:r>
                      </m:num>
                      <m:den>
                        <m:r>
                          <a:rPr lang="fr-FR" sz="1100" b="0" i="1">
                            <a:latin typeface="Cambria Math"/>
                          </a:rPr>
                          <m:t>𝑓</m:t>
                        </m:r>
                        <m:r>
                          <a:rPr lang="fr-FR" sz="1100" b="0" i="1">
                            <a:latin typeface="Cambria Math"/>
                            <a:ea typeface="Cambria Math"/>
                          </a:rPr>
                          <m:t>×</m:t>
                        </m:r>
                        <m:r>
                          <a:rPr lang="fr-FR" sz="1100" b="0" i="1">
                            <a:latin typeface="Cambria Math"/>
                            <a:ea typeface="Cambria Math"/>
                          </a:rPr>
                          <m:t>𝑠</m:t>
                        </m:r>
                      </m:den>
                    </m:f>
                  </m:oMath>
                </m:oMathPara>
              </a14:m>
              <a:endParaRPr lang="fr-FR" sz="1100"/>
            </a:p>
          </xdr:txBody>
        </xdr:sp>
      </mc:Choice>
      <mc:Fallback>
        <xdr:sp macro="" textlink="">
          <xdr:nvSpPr>
            <xdr:cNvPr id="14" name="ZoneTexte 13"/>
            <xdr:cNvSpPr txBox="1"/>
          </xdr:nvSpPr>
          <xdr:spPr>
            <a:xfrm>
              <a:off x="1323974" y="8101012"/>
              <a:ext cx="1362075" cy="443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2</a:t>
              </a:r>
              <a:r>
                <a:rPr lang="fr-FR" sz="1100" b="0" i="0">
                  <a:latin typeface="Cambria Math"/>
                </a:rPr>
                <a:t>=(</a:t>
              </a:r>
              <a:r>
                <a:rPr lang="fr-FR" sz="1100" b="0" i="0">
                  <a:latin typeface="Cambria Math"/>
                  <a:ea typeface="Cambria Math"/>
                </a:rPr>
                <a:t>𝑆×0,0015)/(</a:t>
              </a:r>
              <a:r>
                <a:rPr lang="fr-FR" sz="1100" b="0" i="0">
                  <a:latin typeface="Cambria Math"/>
                </a:rPr>
                <a:t>𝑓</a:t>
              </a:r>
              <a:r>
                <a:rPr lang="fr-FR" sz="1100" b="0" i="0">
                  <a:latin typeface="Cambria Math"/>
                  <a:ea typeface="Cambria Math"/>
                </a:rPr>
                <a:t>×𝑠)</a:t>
              </a:r>
              <a:endParaRPr lang="fr-FR" sz="1100"/>
            </a:p>
          </xdr:txBody>
        </xdr:sp>
      </mc:Fallback>
    </mc:AlternateContent>
    <xdr:clientData/>
  </xdr:oneCellAnchor>
  <xdr:oneCellAnchor>
    <xdr:from>
      <xdr:col>2</xdr:col>
      <xdr:colOff>619124</xdr:colOff>
      <xdr:row>40</xdr:row>
      <xdr:rowOff>61912</xdr:rowOff>
    </xdr:from>
    <xdr:ext cx="2114551" cy="439992"/>
    <mc:AlternateContent xmlns:mc="http://schemas.openxmlformats.org/markup-compatibility/2006">
      <mc:Choice xmlns:a14="http://schemas.microsoft.com/office/drawing/2010/main" xmlns="" Requires="a14">
        <xdr:sp macro="" textlink="">
          <xdr:nvSpPr>
            <xdr:cNvPr id="15" name="ZoneTexte 14">
              <a:extLst>
                <a:ext uri="{FF2B5EF4-FFF2-40B4-BE49-F238E27FC236}">
                  <a16:creationId xmlns:a16="http://schemas.microsoft.com/office/drawing/2014/main" id="{00000000-0008-0000-0300-00000F000000}"/>
                </a:ext>
              </a:extLst>
            </xdr:cNvPr>
            <xdr:cNvSpPr txBox="1"/>
          </xdr:nvSpPr>
          <xdr:spPr>
            <a:xfrm>
              <a:off x="1381124" y="8653462"/>
              <a:ext cx="211455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𝑛</m:t>
                    </m:r>
                    <m:r>
                      <a:rPr lang="fr-FR" sz="1100" b="0" i="1" baseline="-25000">
                        <a:latin typeface="Cambria Math"/>
                      </a:rPr>
                      <m:t>3</m:t>
                    </m:r>
                    <m:r>
                      <a:rPr lang="fr-FR" sz="1100" b="0" i="1">
                        <a:latin typeface="Cambria Math"/>
                      </a:rPr>
                      <m:t>=</m:t>
                    </m:r>
                    <m:f>
                      <m:fPr>
                        <m:ctrlPr>
                          <a:rPr lang="fr-FR" sz="1100" b="0" i="1">
                            <a:latin typeface="Cambria Math" panose="02040503050406030204" pitchFamily="18" charset="0"/>
                          </a:rPr>
                        </m:ctrlPr>
                      </m:fPr>
                      <m:num>
                        <m:r>
                          <a:rPr lang="fr-FR" sz="1100" b="0" i="1">
                            <a:latin typeface="Cambria Math"/>
                            <a:ea typeface="Cambria Math"/>
                          </a:rPr>
                          <m:t>𝑆</m:t>
                        </m:r>
                      </m:num>
                      <m:den>
                        <m:r>
                          <a:rPr lang="fr-FR" sz="1100" b="0" i="1">
                            <a:latin typeface="Cambria Math"/>
                          </a:rPr>
                          <m:t>3</m:t>
                        </m:r>
                        <m:r>
                          <a:rPr lang="fr-FR" sz="1100" b="0" i="1">
                            <a:latin typeface="Cambria Math"/>
                            <a:ea typeface="Cambria Math"/>
                          </a:rPr>
                          <m:t>×</m:t>
                        </m:r>
                        <m:r>
                          <a:rPr lang="fr-FR" sz="1100" b="0" i="1">
                            <a:latin typeface="Cambria Math"/>
                          </a:rPr>
                          <m:t>𝑆𝐴</m:t>
                        </m:r>
                        <m:r>
                          <a:rPr lang="fr-FR" sz="1100" b="0" i="1" baseline="-25000">
                            <a:latin typeface="Cambria Math"/>
                          </a:rPr>
                          <m:t>𝑣</m:t>
                        </m:r>
                        <m:r>
                          <a:rPr lang="fr-FR" sz="1100" b="0" i="1">
                            <a:latin typeface="Cambria Math"/>
                            <a:ea typeface="Cambria Math"/>
                          </a:rPr>
                          <m:t>×</m:t>
                        </m:r>
                        <m:r>
                          <a:rPr lang="fr-FR" sz="1100" b="0" i="1">
                            <a:latin typeface="Cambria Math"/>
                            <a:ea typeface="Cambria Math"/>
                          </a:rPr>
                          <m:t>𝑠</m:t>
                        </m:r>
                        <m:r>
                          <a:rPr lang="fr-FR" sz="1100" b="0" i="1">
                            <a:latin typeface="Cambria Math"/>
                            <a:ea typeface="Cambria Math"/>
                          </a:rPr>
                          <m:t>×</m:t>
                        </m:r>
                        <m:r>
                          <a:rPr lang="fr-FR" sz="1100" b="0" i="1">
                            <a:latin typeface="Cambria Math"/>
                            <a:ea typeface="Cambria Math"/>
                          </a:rPr>
                          <m:t>𝑇</m:t>
                        </m:r>
                        <m:r>
                          <a:rPr lang="fr-FR" sz="1100" b="0" i="1">
                            <a:latin typeface="Cambria Math"/>
                            <a:ea typeface="Cambria Math"/>
                          </a:rPr>
                          <m:t>×</m:t>
                        </m:r>
                        <m:r>
                          <a:rPr lang="fr-FR" sz="1100" b="0" i="1">
                            <a:latin typeface="Cambria Math"/>
                            <a:ea typeface="Cambria Math"/>
                          </a:rPr>
                          <m:t>𝑞</m:t>
                        </m:r>
                        <m:r>
                          <a:rPr lang="fr-FR" sz="1100" b="0" i="1">
                            <a:latin typeface="Cambria Math"/>
                            <a:ea typeface="Cambria Math"/>
                          </a:rPr>
                          <m:t>×</m:t>
                        </m:r>
                        <m:r>
                          <a:rPr lang="fr-FR" sz="1100" b="0" i="1">
                            <a:latin typeface="Cambria Math"/>
                            <a:ea typeface="Cambria Math"/>
                          </a:rPr>
                          <m:t>𝑓</m:t>
                        </m:r>
                      </m:den>
                    </m:f>
                  </m:oMath>
                </m:oMathPara>
              </a14:m>
              <a:endParaRPr lang="fr-FR" sz="1100"/>
            </a:p>
          </xdr:txBody>
        </xdr:sp>
      </mc:Choice>
      <mc:Fallback>
        <xdr:sp macro="" textlink="">
          <xdr:nvSpPr>
            <xdr:cNvPr id="15" name="ZoneTexte 14"/>
            <xdr:cNvSpPr txBox="1"/>
          </xdr:nvSpPr>
          <xdr:spPr>
            <a:xfrm>
              <a:off x="1381124" y="8653462"/>
              <a:ext cx="2114551" cy="43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0" i="0">
                  <a:latin typeface="Cambria Math"/>
                </a:rPr>
                <a:t>𝑛</a:t>
              </a:r>
              <a:r>
                <a:rPr lang="fr-FR" sz="1100" b="0" i="0" baseline="-25000">
                  <a:latin typeface="Cambria Math"/>
                </a:rPr>
                <a:t>3</a:t>
              </a:r>
              <a:r>
                <a:rPr lang="fr-FR" sz="1100" b="0" i="0">
                  <a:latin typeface="Cambria Math"/>
                </a:rPr>
                <a:t>=</a:t>
              </a:r>
              <a:r>
                <a:rPr lang="fr-FR" sz="1100" b="0" i="0">
                  <a:latin typeface="Cambria Math"/>
                  <a:ea typeface="Cambria Math"/>
                </a:rPr>
                <a:t>𝑆/(</a:t>
              </a:r>
              <a:r>
                <a:rPr lang="fr-FR" sz="1100" b="0" i="0">
                  <a:latin typeface="Cambria Math"/>
                </a:rPr>
                <a:t>3</a:t>
              </a:r>
              <a:r>
                <a:rPr lang="fr-FR" sz="1100" b="0" i="0">
                  <a:latin typeface="Cambria Math"/>
                  <a:ea typeface="Cambria Math"/>
                </a:rPr>
                <a:t>×</a:t>
              </a:r>
              <a:r>
                <a:rPr lang="fr-FR" sz="1100" b="0" i="0">
                  <a:latin typeface="Cambria Math"/>
                </a:rPr>
                <a:t>𝑆𝐴</a:t>
              </a:r>
              <a:r>
                <a:rPr lang="fr-FR" sz="1100" b="0" i="0" baseline="-25000">
                  <a:latin typeface="Cambria Math"/>
                </a:rPr>
                <a:t>𝑣</a:t>
              </a:r>
              <a:r>
                <a:rPr lang="fr-FR" sz="1100" b="0" i="0">
                  <a:latin typeface="Cambria Math"/>
                  <a:ea typeface="Cambria Math"/>
                </a:rPr>
                <a:t>×𝑠×𝑇×𝑞×𝑓)</a:t>
              </a:r>
              <a:endParaRPr lang="fr-FR" sz="110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2</xdr:col>
      <xdr:colOff>200025</xdr:colOff>
      <xdr:row>0</xdr:row>
      <xdr:rowOff>66675</xdr:rowOff>
    </xdr:from>
    <xdr:to>
      <xdr:col>18</xdr:col>
      <xdr:colOff>161924</xdr:colOff>
      <xdr:row>40</xdr:row>
      <xdr:rowOff>47625</xdr:rowOff>
    </xdr:to>
    <xdr:graphicFrame macro="">
      <xdr:nvGraphicFramePr>
        <xdr:cNvPr id="8" name="Graphique 7">
          <a:extLst>
            <a:ext uri="{FF2B5EF4-FFF2-40B4-BE49-F238E27FC236}">
              <a16:creationId xmlns:a16="http://schemas.microsoft.com/office/drawing/2014/main" xmlns=""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22</xdr:row>
      <xdr:rowOff>123825</xdr:rowOff>
    </xdr:from>
    <xdr:to>
      <xdr:col>1</xdr:col>
      <xdr:colOff>914399</xdr:colOff>
      <xdr:row>26</xdr:row>
      <xdr:rowOff>38100</xdr:rowOff>
    </xdr:to>
    <xdr:sp macro="" textlink="">
      <xdr:nvSpPr>
        <xdr:cNvPr id="3" name="ZoneTexte 2">
          <a:extLst>
            <a:ext uri="{FF2B5EF4-FFF2-40B4-BE49-F238E27FC236}">
              <a16:creationId xmlns:a16="http://schemas.microsoft.com/office/drawing/2014/main" xmlns="" id="{00000000-0008-0000-0400-000003000000}"/>
            </a:ext>
          </a:extLst>
        </xdr:cNvPr>
        <xdr:cNvSpPr txBox="1"/>
      </xdr:nvSpPr>
      <xdr:spPr>
        <a:xfrm>
          <a:off x="428625" y="4314825"/>
          <a:ext cx="2447924" cy="6762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a:solidFill>
                <a:srgbClr val="FF0000"/>
              </a:solidFill>
            </a:rPr>
            <a:t>POUR INFORMATION</a:t>
          </a:r>
        </a:p>
      </xdr:txBody>
    </xdr:sp>
    <xdr:clientData/>
  </xdr:twoCellAnchor>
</xdr:wsDr>
</file>

<file path=xl/tables/table1.xml><?xml version="1.0" encoding="utf-8"?>
<table xmlns="http://schemas.openxmlformats.org/spreadsheetml/2006/main" id="1" name="Tableau1" displayName="Tableau1" ref="B3:C13" totalsRowShown="0" headerRowDxfId="8" dataDxfId="7" tableBorderDxfId="6">
  <tableColumns count="2">
    <tableColumn id="1" name="Données du rapport" dataDxfId="5"/>
    <tableColumn id="2" name="Valeurs" dataDxfId="4"/>
  </tableColumns>
  <tableStyleInfo name="TableStyleMedium2" showFirstColumn="0" showLastColumn="0" showRowStripes="1" showColumnStripes="0"/>
</table>
</file>

<file path=xl/tables/table2.xml><?xml version="1.0" encoding="utf-8"?>
<table xmlns="http://schemas.openxmlformats.org/spreadsheetml/2006/main" id="2" name="Tableau2" displayName="Tableau2" ref="B21:C25" totalsRowShown="0" headerRowDxfId="3" dataDxfId="2">
  <tableColumns count="2">
    <tableColumn id="1" name="Calculs des nombres d'ouverture  à explorer selon les données" dataDxfId="1"/>
    <tableColumn id="2" name="Calcul (automatique)" dataDxfId="0"/>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Q162"/>
  <sheetViews>
    <sheetView showRowColHeaders="0" tabSelected="1" topLeftCell="A10" zoomScale="110" zoomScaleNormal="110" workbookViewId="0">
      <selection activeCell="B19" sqref="B19:N22"/>
    </sheetView>
  </sheetViews>
  <sheetFormatPr baseColWidth="10" defaultRowHeight="15"/>
  <cols>
    <col min="1" max="1" width="2.42578125" customWidth="1"/>
  </cols>
  <sheetData>
    <row r="1" spans="2:17">
      <c r="B1" s="199"/>
      <c r="C1" s="200"/>
      <c r="D1" s="200"/>
      <c r="E1" s="200"/>
      <c r="F1" s="200"/>
      <c r="G1" s="200"/>
      <c r="H1" s="200"/>
      <c r="I1" s="200"/>
      <c r="J1" s="200"/>
      <c r="K1" s="200"/>
      <c r="L1" s="200"/>
      <c r="M1" s="200"/>
      <c r="N1" s="200"/>
      <c r="O1" s="200"/>
      <c r="P1" s="200"/>
      <c r="Q1" s="201"/>
    </row>
    <row r="2" spans="2:17">
      <c r="B2" s="202"/>
      <c r="C2" s="203"/>
      <c r="D2" s="203"/>
      <c r="E2" s="203"/>
      <c r="F2" s="203"/>
      <c r="G2" s="203"/>
      <c r="H2" s="203"/>
      <c r="I2" s="203"/>
      <c r="J2" s="203"/>
      <c r="K2" s="203"/>
      <c r="L2" s="203"/>
      <c r="M2" s="203"/>
      <c r="N2" s="203"/>
      <c r="O2" s="203"/>
      <c r="P2" s="203"/>
      <c r="Q2" s="204"/>
    </row>
    <row r="3" spans="2:17">
      <c r="B3" s="202"/>
      <c r="C3" s="203"/>
      <c r="D3" s="203"/>
      <c r="E3" s="203"/>
      <c r="F3" s="203"/>
      <c r="G3" s="203"/>
      <c r="H3" s="203"/>
      <c r="I3" s="203"/>
      <c r="J3" s="203"/>
      <c r="K3" s="203"/>
      <c r="L3" s="203"/>
      <c r="M3" s="203"/>
      <c r="N3" s="203"/>
      <c r="O3" s="203"/>
      <c r="P3" s="203"/>
      <c r="Q3" s="204"/>
    </row>
    <row r="4" spans="2:17">
      <c r="B4" s="202"/>
      <c r="C4" s="203"/>
      <c r="D4" s="203"/>
      <c r="E4" s="203"/>
      <c r="F4" s="203"/>
      <c r="G4" s="203"/>
      <c r="H4" s="203"/>
      <c r="I4" s="203"/>
      <c r="J4" s="203"/>
      <c r="K4" s="203"/>
      <c r="L4" s="203"/>
      <c r="M4" s="203"/>
      <c r="N4" s="203"/>
      <c r="O4" s="203"/>
      <c r="P4" s="203"/>
      <c r="Q4" s="204"/>
    </row>
    <row r="5" spans="2:17" ht="36" customHeight="1" thickBot="1">
      <c r="B5" s="205"/>
      <c r="C5" s="206"/>
      <c r="D5" s="206"/>
      <c r="E5" s="206"/>
      <c r="F5" s="206"/>
      <c r="G5" s="206"/>
      <c r="H5" s="206"/>
      <c r="I5" s="206"/>
      <c r="J5" s="206"/>
      <c r="K5" s="206"/>
      <c r="L5" s="206"/>
      <c r="M5" s="206"/>
      <c r="N5" s="206"/>
      <c r="O5" s="206"/>
      <c r="P5" s="206"/>
      <c r="Q5" s="207"/>
    </row>
    <row r="6" spans="2:17" ht="15" customHeight="1">
      <c r="B6" s="208" t="s">
        <v>223</v>
      </c>
      <c r="C6" s="209"/>
      <c r="D6" s="209"/>
      <c r="E6" s="209"/>
      <c r="F6" s="209"/>
      <c r="G6" s="209"/>
      <c r="H6" s="209"/>
      <c r="I6" s="209"/>
      <c r="J6" s="209"/>
      <c r="K6" s="209"/>
      <c r="L6" s="209"/>
      <c r="M6" s="209"/>
      <c r="N6" s="209"/>
      <c r="O6" s="209"/>
      <c r="P6" s="209"/>
      <c r="Q6" s="210"/>
    </row>
    <row r="7" spans="2:17" ht="72.75" customHeight="1" thickBot="1">
      <c r="B7" s="211"/>
      <c r="C7" s="212"/>
      <c r="D7" s="212"/>
      <c r="E7" s="212"/>
      <c r="F7" s="212"/>
      <c r="G7" s="212"/>
      <c r="H7" s="212"/>
      <c r="I7" s="212"/>
      <c r="J7" s="212"/>
      <c r="K7" s="212"/>
      <c r="L7" s="212"/>
      <c r="M7" s="212"/>
      <c r="N7" s="212"/>
      <c r="O7" s="212"/>
      <c r="P7" s="212"/>
      <c r="Q7" s="213"/>
    </row>
    <row r="8" spans="2:17">
      <c r="B8" s="214" t="s">
        <v>163</v>
      </c>
      <c r="C8" s="215"/>
      <c r="D8" s="215"/>
      <c r="E8" s="215"/>
      <c r="F8" s="215"/>
      <c r="G8" s="215"/>
      <c r="H8" s="215"/>
      <c r="I8" s="215"/>
      <c r="J8" s="215"/>
      <c r="K8" s="215"/>
      <c r="L8" s="215"/>
      <c r="M8" s="215"/>
      <c r="N8" s="215"/>
      <c r="O8" s="215"/>
      <c r="P8" s="215"/>
      <c r="Q8" s="216"/>
    </row>
    <row r="9" spans="2:17" ht="15.75" thickBot="1">
      <c r="B9" s="217"/>
      <c r="C9" s="218"/>
      <c r="D9" s="218"/>
      <c r="E9" s="218"/>
      <c r="F9" s="218"/>
      <c r="G9" s="218"/>
      <c r="H9" s="218"/>
      <c r="I9" s="218"/>
      <c r="J9" s="218"/>
      <c r="K9" s="218"/>
      <c r="L9" s="218"/>
      <c r="M9" s="218"/>
      <c r="N9" s="218"/>
      <c r="O9" s="218"/>
      <c r="P9" s="218"/>
      <c r="Q9" s="219"/>
    </row>
    <row r="11" spans="2:17">
      <c r="B11" s="157"/>
      <c r="C11" s="158"/>
      <c r="D11" s="158"/>
      <c r="E11" s="158"/>
      <c r="F11" s="158"/>
      <c r="G11" s="158"/>
      <c r="H11" s="158"/>
      <c r="I11" s="158"/>
      <c r="J11" s="158"/>
      <c r="K11" s="158"/>
      <c r="L11" s="158"/>
      <c r="M11" s="158"/>
      <c r="N11" s="158"/>
      <c r="O11" s="158"/>
      <c r="P11" s="158"/>
      <c r="Q11" s="159"/>
    </row>
    <row r="12" spans="2:17">
      <c r="B12" s="222" t="s">
        <v>220</v>
      </c>
      <c r="C12" s="223"/>
      <c r="D12" s="223"/>
      <c r="E12" s="223"/>
      <c r="F12" s="223"/>
      <c r="G12" s="223"/>
      <c r="H12" s="223"/>
      <c r="I12" s="223"/>
      <c r="J12" s="223"/>
      <c r="K12" s="223"/>
      <c r="L12" s="223"/>
      <c r="M12" s="223"/>
      <c r="N12" s="223"/>
      <c r="O12" s="39"/>
      <c r="P12" s="39"/>
      <c r="Q12" s="162"/>
    </row>
    <row r="13" spans="2:17">
      <c r="B13" s="222"/>
      <c r="C13" s="223"/>
      <c r="D13" s="223"/>
      <c r="E13" s="223"/>
      <c r="F13" s="223"/>
      <c r="G13" s="223"/>
      <c r="H13" s="223"/>
      <c r="I13" s="223"/>
      <c r="J13" s="223"/>
      <c r="K13" s="223"/>
      <c r="L13" s="223"/>
      <c r="M13" s="223"/>
      <c r="N13" s="223"/>
      <c r="O13" s="39"/>
      <c r="P13" s="39"/>
      <c r="Q13" s="162"/>
    </row>
    <row r="14" spans="2:17" ht="30.75" customHeight="1">
      <c r="B14" s="222"/>
      <c r="C14" s="223"/>
      <c r="D14" s="223"/>
      <c r="E14" s="223"/>
      <c r="F14" s="223"/>
      <c r="G14" s="223"/>
      <c r="H14" s="223"/>
      <c r="I14" s="223"/>
      <c r="J14" s="223"/>
      <c r="K14" s="223"/>
      <c r="L14" s="223"/>
      <c r="M14" s="223"/>
      <c r="N14" s="223"/>
      <c r="O14" s="39"/>
      <c r="P14" s="39"/>
      <c r="Q14" s="162"/>
    </row>
    <row r="15" spans="2:17">
      <c r="B15" s="160"/>
      <c r="C15" s="227" t="s">
        <v>219</v>
      </c>
      <c r="D15" s="228"/>
      <c r="E15" s="228"/>
      <c r="F15" s="228"/>
      <c r="G15" s="228"/>
      <c r="H15" s="228"/>
      <c r="I15" s="228"/>
      <c r="J15" s="228"/>
      <c r="K15" s="228"/>
      <c r="L15" s="228"/>
      <c r="M15" s="228"/>
      <c r="N15" s="229"/>
      <c r="O15" s="39"/>
      <c r="P15" s="39"/>
      <c r="Q15" s="162"/>
    </row>
    <row r="16" spans="2:17">
      <c r="B16" s="160"/>
      <c r="C16" s="230"/>
      <c r="D16" s="231"/>
      <c r="E16" s="231"/>
      <c r="F16" s="231"/>
      <c r="G16" s="231"/>
      <c r="H16" s="231"/>
      <c r="I16" s="231"/>
      <c r="J16" s="231"/>
      <c r="K16" s="231"/>
      <c r="L16" s="231"/>
      <c r="M16" s="231"/>
      <c r="N16" s="232"/>
      <c r="O16" s="39"/>
      <c r="P16" s="39"/>
      <c r="Q16" s="162"/>
    </row>
    <row r="17" spans="2:17" ht="233.25" customHeight="1">
      <c r="B17" s="160"/>
      <c r="C17" s="233"/>
      <c r="D17" s="234"/>
      <c r="E17" s="234"/>
      <c r="F17" s="234"/>
      <c r="G17" s="234"/>
      <c r="H17" s="234"/>
      <c r="I17" s="234"/>
      <c r="J17" s="234"/>
      <c r="K17" s="234"/>
      <c r="L17" s="234"/>
      <c r="M17" s="234"/>
      <c r="N17" s="235"/>
      <c r="O17" s="39"/>
      <c r="P17" s="39"/>
      <c r="Q17" s="162"/>
    </row>
    <row r="18" spans="2:17">
      <c r="B18" s="160"/>
      <c r="C18" s="161"/>
      <c r="D18" s="161"/>
      <c r="E18" s="161"/>
      <c r="F18" s="161"/>
      <c r="G18" s="161"/>
      <c r="H18" s="161"/>
      <c r="I18" s="161"/>
      <c r="J18" s="161"/>
      <c r="K18" s="161"/>
      <c r="L18" s="161"/>
      <c r="M18" s="161"/>
      <c r="N18" s="161"/>
      <c r="O18" s="39"/>
      <c r="P18" s="39"/>
      <c r="Q18" s="162"/>
    </row>
    <row r="19" spans="2:17" ht="20.25" customHeight="1">
      <c r="B19" s="224" t="s">
        <v>213</v>
      </c>
      <c r="C19" s="225"/>
      <c r="D19" s="225"/>
      <c r="E19" s="225"/>
      <c r="F19" s="225"/>
      <c r="G19" s="225"/>
      <c r="H19" s="225"/>
      <c r="I19" s="225"/>
      <c r="J19" s="225"/>
      <c r="K19" s="225"/>
      <c r="L19" s="225"/>
      <c r="M19" s="225"/>
      <c r="N19" s="225"/>
      <c r="O19" s="39"/>
      <c r="P19" s="39"/>
      <c r="Q19" s="162"/>
    </row>
    <row r="20" spans="2:17">
      <c r="B20" s="224"/>
      <c r="C20" s="225"/>
      <c r="D20" s="225"/>
      <c r="E20" s="225"/>
      <c r="F20" s="225"/>
      <c r="G20" s="225"/>
      <c r="H20" s="225"/>
      <c r="I20" s="225"/>
      <c r="J20" s="225"/>
      <c r="K20" s="225"/>
      <c r="L20" s="225"/>
      <c r="M20" s="225"/>
      <c r="N20" s="225"/>
      <c r="O20" s="39"/>
      <c r="P20" s="39"/>
      <c r="Q20" s="162"/>
    </row>
    <row r="21" spans="2:17">
      <c r="B21" s="224"/>
      <c r="C21" s="225"/>
      <c r="D21" s="225"/>
      <c r="E21" s="225"/>
      <c r="F21" s="225"/>
      <c r="G21" s="225"/>
      <c r="H21" s="225"/>
      <c r="I21" s="225"/>
      <c r="J21" s="225"/>
      <c r="K21" s="225"/>
      <c r="L21" s="225"/>
      <c r="M21" s="225"/>
      <c r="N21" s="225"/>
      <c r="O21" s="39"/>
      <c r="P21" s="39"/>
      <c r="Q21" s="162"/>
    </row>
    <row r="22" spans="2:17">
      <c r="B22" s="160" t="s">
        <v>187</v>
      </c>
      <c r="C22" s="39"/>
      <c r="D22" s="39"/>
      <c r="E22" s="39"/>
      <c r="F22" s="39"/>
      <c r="G22" s="39"/>
      <c r="H22" s="39"/>
      <c r="I22" s="39"/>
      <c r="J22" s="39"/>
      <c r="K22" s="39"/>
      <c r="L22" s="39"/>
      <c r="M22" s="39"/>
      <c r="N22" s="39"/>
      <c r="O22" s="39"/>
      <c r="P22" s="39"/>
      <c r="Q22" s="162"/>
    </row>
    <row r="23" spans="2:17">
      <c r="B23" s="163"/>
      <c r="C23" s="164"/>
      <c r="D23" s="164"/>
      <c r="E23" s="164"/>
      <c r="F23" s="164"/>
      <c r="G23" s="164"/>
      <c r="H23" s="164"/>
      <c r="I23" s="164"/>
      <c r="J23" s="164"/>
      <c r="K23" s="164"/>
      <c r="L23" s="164"/>
      <c r="M23" s="164"/>
      <c r="N23" s="164"/>
      <c r="O23" s="164"/>
      <c r="P23" s="164"/>
      <c r="Q23" s="165"/>
    </row>
    <row r="26" spans="2:17" ht="18.75">
      <c r="B26" s="173" t="s">
        <v>188</v>
      </c>
      <c r="C26" s="166"/>
      <c r="D26" s="166"/>
      <c r="E26" s="166"/>
      <c r="F26" s="166"/>
      <c r="G26" s="166"/>
      <c r="H26" s="166"/>
      <c r="I26" s="166"/>
      <c r="J26" s="166"/>
      <c r="K26" s="166"/>
      <c r="L26" s="166"/>
      <c r="M26" s="166"/>
      <c r="N26" s="166"/>
      <c r="O26" s="158"/>
      <c r="P26" s="158"/>
      <c r="Q26" s="159"/>
    </row>
    <row r="27" spans="2:17">
      <c r="B27" s="160" t="s">
        <v>156</v>
      </c>
      <c r="C27" s="161"/>
      <c r="D27" s="161"/>
      <c r="E27" s="161"/>
      <c r="F27" s="161"/>
      <c r="G27" s="161"/>
      <c r="H27" s="161"/>
      <c r="I27" s="161"/>
      <c r="J27" s="161"/>
      <c r="K27" s="161"/>
      <c r="L27" s="161"/>
      <c r="M27" s="161"/>
      <c r="N27" s="161"/>
      <c r="O27" s="39"/>
      <c r="P27" s="39"/>
      <c r="Q27" s="162"/>
    </row>
    <row r="28" spans="2:17" ht="27.75" customHeight="1">
      <c r="B28" s="160"/>
      <c r="C28" s="225" t="s">
        <v>185</v>
      </c>
      <c r="D28" s="225"/>
      <c r="E28" s="225"/>
      <c r="F28" s="225"/>
      <c r="G28" s="225"/>
      <c r="H28" s="225"/>
      <c r="I28" s="225"/>
      <c r="J28" s="225"/>
      <c r="K28" s="225"/>
      <c r="L28" s="225"/>
      <c r="M28" s="225"/>
      <c r="N28" s="225"/>
      <c r="O28" s="39"/>
      <c r="P28" s="39"/>
      <c r="Q28" s="162"/>
    </row>
    <row r="29" spans="2:17">
      <c r="B29" s="160"/>
      <c r="C29" s="161" t="s">
        <v>162</v>
      </c>
      <c r="D29" s="161"/>
      <c r="E29" s="161"/>
      <c r="F29" s="161"/>
      <c r="G29" s="161"/>
      <c r="H29" s="161"/>
      <c r="I29" s="161"/>
      <c r="J29" s="161"/>
      <c r="K29" s="161"/>
      <c r="L29" s="161"/>
      <c r="M29" s="161"/>
      <c r="N29" s="161"/>
      <c r="O29" s="39"/>
      <c r="P29" s="39"/>
      <c r="Q29" s="162"/>
    </row>
    <row r="30" spans="2:17">
      <c r="B30" s="160" t="s">
        <v>157</v>
      </c>
      <c r="C30" s="161"/>
      <c r="D30" s="161"/>
      <c r="E30" s="161"/>
      <c r="F30" s="161"/>
      <c r="G30" s="161"/>
      <c r="H30" s="161"/>
      <c r="I30" s="161"/>
      <c r="J30" s="161"/>
      <c r="K30" s="161"/>
      <c r="L30" s="161"/>
      <c r="M30" s="161"/>
      <c r="N30" s="161"/>
      <c r="O30" s="39"/>
      <c r="P30" s="39"/>
      <c r="Q30" s="162"/>
    </row>
    <row r="31" spans="2:17">
      <c r="B31" s="160" t="s">
        <v>186</v>
      </c>
      <c r="C31" s="161"/>
      <c r="D31" s="161"/>
      <c r="E31" s="161"/>
      <c r="F31" s="161"/>
      <c r="G31" s="161"/>
      <c r="H31" s="161"/>
      <c r="I31" s="161"/>
      <c r="J31" s="161"/>
      <c r="K31" s="161"/>
      <c r="L31" s="161"/>
      <c r="M31" s="161"/>
      <c r="N31" s="161"/>
      <c r="O31" s="39"/>
      <c r="P31" s="39"/>
      <c r="Q31" s="162"/>
    </row>
    <row r="32" spans="2:17">
      <c r="B32" s="160" t="s">
        <v>209</v>
      </c>
      <c r="C32" s="161"/>
      <c r="D32" s="161"/>
      <c r="E32" s="161"/>
      <c r="F32" s="161"/>
      <c r="G32" s="161"/>
      <c r="H32" s="161"/>
      <c r="I32" s="161"/>
      <c r="J32" s="161"/>
      <c r="K32" s="161"/>
      <c r="L32" s="161"/>
      <c r="M32" s="161"/>
      <c r="N32" s="161"/>
      <c r="O32" s="39"/>
      <c r="P32" s="39"/>
      <c r="Q32" s="162"/>
    </row>
    <row r="33" spans="2:17">
      <c r="B33" s="175" t="s">
        <v>197</v>
      </c>
      <c r="C33" s="164"/>
      <c r="D33" s="164"/>
      <c r="E33" s="164"/>
      <c r="F33" s="164"/>
      <c r="G33" s="164"/>
      <c r="H33" s="164"/>
      <c r="I33" s="164"/>
      <c r="J33" s="164"/>
      <c r="K33" s="164"/>
      <c r="L33" s="164"/>
      <c r="M33" s="164"/>
      <c r="N33" s="164"/>
      <c r="O33" s="164"/>
      <c r="P33" s="164"/>
      <c r="Q33" s="165"/>
    </row>
    <row r="35" spans="2:17" ht="18.75">
      <c r="B35" s="176" t="s">
        <v>182</v>
      </c>
      <c r="C35" s="158"/>
      <c r="D35" s="158"/>
      <c r="E35" s="158"/>
      <c r="F35" s="158"/>
      <c r="G35" s="158"/>
      <c r="H35" s="158"/>
      <c r="I35" s="158"/>
      <c r="J35" s="158"/>
      <c r="K35" s="158"/>
      <c r="L35" s="158"/>
      <c r="M35" s="158"/>
      <c r="N35" s="158"/>
      <c r="O35" s="158"/>
      <c r="P35" s="158"/>
      <c r="Q35" s="159"/>
    </row>
    <row r="36" spans="2:17">
      <c r="B36" s="171"/>
      <c r="C36" s="39" t="s">
        <v>210</v>
      </c>
      <c r="D36" s="39"/>
      <c r="E36" s="39"/>
      <c r="F36" s="39"/>
      <c r="G36" s="39"/>
      <c r="H36" s="39"/>
      <c r="I36" s="39"/>
      <c r="J36" s="39"/>
      <c r="K36" s="39"/>
      <c r="L36" s="39"/>
      <c r="M36" s="39"/>
      <c r="N36" s="39"/>
      <c r="O36" s="39"/>
      <c r="P36" s="39"/>
      <c r="Q36" s="162"/>
    </row>
    <row r="37" spans="2:17">
      <c r="B37" s="171"/>
      <c r="C37" s="191" t="s">
        <v>189</v>
      </c>
      <c r="D37" s="39"/>
      <c r="E37" s="39"/>
      <c r="F37" s="39"/>
      <c r="G37" s="39"/>
      <c r="H37" s="39"/>
      <c r="I37" s="39"/>
      <c r="J37" s="39"/>
      <c r="K37" s="39"/>
      <c r="L37" s="39"/>
      <c r="M37" s="39"/>
      <c r="N37" s="39"/>
      <c r="O37" s="39"/>
      <c r="P37" s="39"/>
      <c r="Q37" s="162"/>
    </row>
    <row r="38" spans="2:17">
      <c r="B38" s="171"/>
      <c r="C38" s="191" t="s">
        <v>198</v>
      </c>
      <c r="D38" s="39"/>
      <c r="E38" s="39"/>
      <c r="F38" s="39"/>
      <c r="G38" s="39"/>
      <c r="H38" s="39"/>
      <c r="I38" s="39"/>
      <c r="J38" s="39"/>
      <c r="K38" s="39"/>
      <c r="L38" s="39"/>
      <c r="M38" s="39"/>
      <c r="N38" s="39"/>
      <c r="O38" s="39"/>
      <c r="P38" s="39"/>
      <c r="Q38" s="162"/>
    </row>
    <row r="39" spans="2:17" ht="18.75" customHeight="1">
      <c r="B39" s="171"/>
      <c r="C39" s="226" t="s">
        <v>190</v>
      </c>
      <c r="D39" s="226"/>
      <c r="E39" s="226"/>
      <c r="F39" s="226"/>
      <c r="G39" s="226"/>
      <c r="H39" s="226"/>
      <c r="I39" s="226"/>
      <c r="J39" s="226"/>
      <c r="K39" s="226"/>
      <c r="L39" s="226"/>
      <c r="M39" s="226"/>
      <c r="N39" s="226"/>
      <c r="O39" s="39"/>
      <c r="P39" s="39"/>
      <c r="Q39" s="162"/>
    </row>
    <row r="40" spans="2:17">
      <c r="B40" s="177"/>
      <c r="C40" s="192" t="s">
        <v>191</v>
      </c>
      <c r="D40" s="164"/>
      <c r="E40" s="164"/>
      <c r="F40" s="164"/>
      <c r="G40" s="164"/>
      <c r="H40" s="164"/>
      <c r="I40" s="164"/>
      <c r="J40" s="164"/>
      <c r="K40" s="164"/>
      <c r="L40" s="164"/>
      <c r="M40" s="164"/>
      <c r="N40" s="164"/>
      <c r="O40" s="164"/>
      <c r="P40" s="164"/>
      <c r="Q40" s="165"/>
    </row>
    <row r="41" spans="2:17">
      <c r="B41" s="172"/>
      <c r="C41" s="39"/>
      <c r="D41" s="39"/>
      <c r="E41" s="39"/>
      <c r="F41" s="39"/>
      <c r="G41" s="39"/>
      <c r="H41" s="39"/>
      <c r="I41" s="39"/>
      <c r="J41" s="39"/>
      <c r="K41" s="39"/>
      <c r="L41" s="39"/>
      <c r="M41" s="39"/>
      <c r="N41" s="39"/>
    </row>
    <row r="42" spans="2:17" ht="18.75">
      <c r="B42" s="176" t="s">
        <v>211</v>
      </c>
      <c r="C42" s="158"/>
      <c r="D42" s="158"/>
      <c r="E42" s="158"/>
      <c r="F42" s="158"/>
      <c r="G42" s="158"/>
      <c r="H42" s="158"/>
      <c r="I42" s="158"/>
      <c r="J42" s="158"/>
      <c r="K42" s="158"/>
      <c r="L42" s="158"/>
      <c r="M42" s="158"/>
      <c r="N42" s="158"/>
      <c r="O42" s="158"/>
      <c r="P42" s="158"/>
      <c r="Q42" s="159"/>
    </row>
    <row r="43" spans="2:17">
      <c r="B43" s="171"/>
      <c r="C43" s="39"/>
      <c r="D43" s="39"/>
      <c r="E43" s="39"/>
      <c r="F43" s="39"/>
      <c r="G43" s="39"/>
      <c r="H43" s="39"/>
      <c r="I43" s="39"/>
      <c r="J43" s="39"/>
      <c r="K43" s="39"/>
      <c r="L43" s="39"/>
      <c r="M43" s="39"/>
      <c r="N43" s="39"/>
      <c r="O43" s="39"/>
      <c r="P43" s="39"/>
      <c r="Q43" s="162"/>
    </row>
    <row r="44" spans="2:17">
      <c r="B44" s="171"/>
      <c r="C44" s="39"/>
      <c r="D44" s="39"/>
      <c r="E44" s="39"/>
      <c r="F44" s="39"/>
      <c r="G44" s="39"/>
      <c r="H44" s="39"/>
      <c r="I44" s="39"/>
      <c r="J44" s="39"/>
      <c r="K44" s="39"/>
      <c r="L44" s="39"/>
      <c r="M44" s="39"/>
      <c r="N44" s="39"/>
      <c r="O44" s="39"/>
      <c r="P44" s="39"/>
      <c r="Q44" s="162"/>
    </row>
    <row r="45" spans="2:17">
      <c r="B45" s="171"/>
      <c r="C45" s="39"/>
      <c r="D45" s="39"/>
      <c r="E45" s="39"/>
      <c r="F45" s="39"/>
      <c r="G45" s="39"/>
      <c r="H45" s="39"/>
      <c r="I45" s="39"/>
      <c r="J45" s="39"/>
      <c r="K45" s="39"/>
      <c r="L45" s="39"/>
      <c r="M45" s="39"/>
      <c r="N45" s="39"/>
      <c r="O45" s="39"/>
      <c r="P45" s="39"/>
      <c r="Q45" s="162"/>
    </row>
    <row r="46" spans="2:17">
      <c r="B46" s="171"/>
      <c r="C46" s="39"/>
      <c r="D46" s="39"/>
      <c r="E46" s="39"/>
      <c r="F46" s="39"/>
      <c r="G46" s="39"/>
      <c r="H46" s="39"/>
      <c r="I46" s="39"/>
      <c r="J46" s="39"/>
      <c r="K46" s="39"/>
      <c r="L46" s="39"/>
      <c r="M46" s="39"/>
      <c r="N46" s="39"/>
      <c r="O46" s="39"/>
      <c r="P46" s="39"/>
      <c r="Q46" s="162"/>
    </row>
    <row r="47" spans="2:17">
      <c r="B47" s="171"/>
      <c r="C47" s="39"/>
      <c r="D47" s="39"/>
      <c r="E47" s="39"/>
      <c r="F47" s="39"/>
      <c r="G47" s="39"/>
      <c r="H47" s="39"/>
      <c r="I47" s="39"/>
      <c r="J47" s="39"/>
      <c r="K47" s="39"/>
      <c r="L47" s="39"/>
      <c r="M47" s="39"/>
      <c r="N47" s="39"/>
      <c r="O47" s="39"/>
      <c r="P47" s="39"/>
      <c r="Q47" s="162"/>
    </row>
    <row r="48" spans="2:17">
      <c r="B48" s="171"/>
      <c r="C48" s="39"/>
      <c r="D48" s="39"/>
      <c r="E48" s="39"/>
      <c r="F48" s="39"/>
      <c r="G48" s="39"/>
      <c r="H48" s="39"/>
      <c r="I48" s="39"/>
      <c r="J48" s="39"/>
      <c r="K48" s="39"/>
      <c r="L48" s="39"/>
      <c r="M48" s="39"/>
      <c r="N48" s="39"/>
      <c r="O48" s="39"/>
      <c r="P48" s="39"/>
      <c r="Q48" s="162"/>
    </row>
    <row r="49" spans="2:17">
      <c r="B49" s="171"/>
      <c r="C49" s="39"/>
      <c r="D49" s="39"/>
      <c r="E49" s="39"/>
      <c r="F49" s="39"/>
      <c r="G49" s="39"/>
      <c r="H49" s="39"/>
      <c r="I49" s="39"/>
      <c r="J49" s="39"/>
      <c r="K49" s="39"/>
      <c r="L49" s="39"/>
      <c r="M49" s="39"/>
      <c r="N49" s="39"/>
      <c r="O49" s="39"/>
      <c r="P49" s="39"/>
      <c r="Q49" s="162"/>
    </row>
    <row r="50" spans="2:17">
      <c r="B50" s="171"/>
      <c r="C50" s="39"/>
      <c r="D50" s="39"/>
      <c r="E50" s="39"/>
      <c r="F50" s="39"/>
      <c r="G50" s="39"/>
      <c r="H50" s="39"/>
      <c r="I50" s="39"/>
      <c r="J50" s="39"/>
      <c r="K50" s="39"/>
      <c r="L50" s="39"/>
      <c r="M50" s="39"/>
      <c r="N50" s="39"/>
      <c r="O50" s="39"/>
      <c r="P50" s="39"/>
      <c r="Q50" s="162"/>
    </row>
    <row r="51" spans="2:17">
      <c r="B51" s="171"/>
      <c r="C51" s="39"/>
      <c r="D51" s="39"/>
      <c r="E51" s="39"/>
      <c r="F51" s="39"/>
      <c r="G51" s="39"/>
      <c r="H51" s="39"/>
      <c r="I51" s="39"/>
      <c r="J51" s="39"/>
      <c r="K51" s="39"/>
      <c r="L51" s="39"/>
      <c r="M51" s="39"/>
      <c r="N51" s="39"/>
      <c r="O51" s="39"/>
      <c r="P51" s="39"/>
      <c r="Q51" s="162"/>
    </row>
    <row r="52" spans="2:17">
      <c r="B52" s="171"/>
      <c r="C52" s="39"/>
      <c r="D52" s="39"/>
      <c r="E52" s="39"/>
      <c r="F52" s="39"/>
      <c r="G52" s="39"/>
      <c r="H52" s="39"/>
      <c r="I52" s="39"/>
      <c r="J52" s="39"/>
      <c r="K52" s="39"/>
      <c r="L52" s="39"/>
      <c r="M52" s="39"/>
      <c r="N52" s="39"/>
      <c r="O52" s="39"/>
      <c r="P52" s="39"/>
      <c r="Q52" s="162"/>
    </row>
    <row r="53" spans="2:17">
      <c r="B53" s="171"/>
      <c r="C53" s="39"/>
      <c r="D53" s="39"/>
      <c r="E53" s="39"/>
      <c r="F53" s="39"/>
      <c r="G53" s="39"/>
      <c r="H53" s="39"/>
      <c r="I53" s="39"/>
      <c r="J53" s="39"/>
      <c r="K53" s="39"/>
      <c r="L53" s="39"/>
      <c r="M53" s="39"/>
      <c r="N53" s="39"/>
      <c r="O53" s="39"/>
      <c r="P53" s="39"/>
      <c r="Q53" s="162"/>
    </row>
    <row r="54" spans="2:17">
      <c r="B54" s="171"/>
      <c r="C54" s="39"/>
      <c r="D54" s="39"/>
      <c r="E54" s="39"/>
      <c r="F54" s="39"/>
      <c r="G54" s="39"/>
      <c r="H54" s="39"/>
      <c r="I54" s="39"/>
      <c r="J54" s="39"/>
      <c r="K54" s="39"/>
      <c r="L54" s="39"/>
      <c r="M54" s="39"/>
      <c r="N54" s="39"/>
      <c r="O54" s="39"/>
      <c r="P54" s="39"/>
      <c r="Q54" s="162"/>
    </row>
    <row r="55" spans="2:17">
      <c r="B55" s="171"/>
      <c r="C55" s="39"/>
      <c r="D55" s="39"/>
      <c r="E55" s="39"/>
      <c r="F55" s="39"/>
      <c r="G55" s="39"/>
      <c r="H55" s="39"/>
      <c r="I55" s="39"/>
      <c r="J55" s="39"/>
      <c r="K55" s="39"/>
      <c r="L55" s="39"/>
      <c r="M55" s="39"/>
      <c r="N55" s="39"/>
      <c r="O55" s="39"/>
      <c r="P55" s="39"/>
      <c r="Q55" s="162"/>
    </row>
    <row r="56" spans="2:17">
      <c r="B56" s="171"/>
      <c r="C56" s="39"/>
      <c r="D56" s="39"/>
      <c r="E56" s="39"/>
      <c r="F56" s="39"/>
      <c r="G56" s="39"/>
      <c r="H56" s="39"/>
      <c r="I56" s="39"/>
      <c r="J56" s="39"/>
      <c r="K56" s="39"/>
      <c r="L56" s="39"/>
      <c r="M56" s="39"/>
      <c r="N56" s="39"/>
      <c r="O56" s="39"/>
      <c r="P56" s="39"/>
      <c r="Q56" s="162"/>
    </row>
    <row r="57" spans="2:17">
      <c r="B57" s="171"/>
      <c r="C57" s="39"/>
      <c r="D57" s="39"/>
      <c r="E57" s="39"/>
      <c r="F57" s="39"/>
      <c r="G57" s="39"/>
      <c r="H57" s="39"/>
      <c r="I57" s="39"/>
      <c r="J57" s="39"/>
      <c r="K57" s="39"/>
      <c r="L57" s="39"/>
      <c r="M57" s="39"/>
      <c r="N57" s="39"/>
      <c r="O57" s="39"/>
      <c r="P57" s="39"/>
      <c r="Q57" s="162"/>
    </row>
    <row r="58" spans="2:17">
      <c r="B58" s="171"/>
      <c r="C58" s="39"/>
      <c r="D58" s="39"/>
      <c r="E58" s="39"/>
      <c r="F58" s="39"/>
      <c r="G58" s="39"/>
      <c r="H58" s="39"/>
      <c r="I58" s="39"/>
      <c r="J58" s="39"/>
      <c r="K58" s="39"/>
      <c r="L58" s="39"/>
      <c r="M58" s="39"/>
      <c r="N58" s="39"/>
      <c r="O58" s="39"/>
      <c r="P58" s="39"/>
      <c r="Q58" s="162"/>
    </row>
    <row r="59" spans="2:17">
      <c r="B59" s="171"/>
      <c r="C59" s="39"/>
      <c r="D59" s="39"/>
      <c r="E59" s="39"/>
      <c r="F59" s="39"/>
      <c r="G59" s="39"/>
      <c r="H59" s="39"/>
      <c r="I59" s="39"/>
      <c r="J59" s="39"/>
      <c r="K59" s="39"/>
      <c r="L59" s="39"/>
      <c r="M59" s="39"/>
      <c r="N59" s="39"/>
      <c r="O59" s="39"/>
      <c r="P59" s="39"/>
      <c r="Q59" s="162"/>
    </row>
    <row r="60" spans="2:17">
      <c r="B60" s="171"/>
      <c r="C60" s="39"/>
      <c r="D60" s="39"/>
      <c r="E60" s="39"/>
      <c r="F60" s="39"/>
      <c r="G60" s="39"/>
      <c r="H60" s="39"/>
      <c r="I60" s="39"/>
      <c r="J60" s="39"/>
      <c r="K60" s="39"/>
      <c r="L60" s="39"/>
      <c r="M60" s="39"/>
      <c r="N60" s="39"/>
      <c r="O60" s="39"/>
      <c r="P60" s="39"/>
      <c r="Q60" s="162"/>
    </row>
    <row r="61" spans="2:17">
      <c r="B61" s="171"/>
      <c r="C61" s="39"/>
      <c r="D61" s="39"/>
      <c r="E61" s="39"/>
      <c r="F61" s="39"/>
      <c r="G61" s="39"/>
      <c r="H61" s="39"/>
      <c r="I61" s="39"/>
      <c r="J61" s="39"/>
      <c r="K61" s="39"/>
      <c r="L61" s="39"/>
      <c r="M61" s="39"/>
      <c r="N61" s="39"/>
      <c r="O61" s="39"/>
      <c r="P61" s="39"/>
      <c r="Q61" s="162"/>
    </row>
    <row r="62" spans="2:17">
      <c r="B62" s="171"/>
      <c r="C62" s="39"/>
      <c r="D62" s="39"/>
      <c r="E62" s="39"/>
      <c r="F62" s="39"/>
      <c r="G62" s="39"/>
      <c r="H62" s="39"/>
      <c r="I62" s="39"/>
      <c r="J62" s="39"/>
      <c r="K62" s="39"/>
      <c r="L62" s="39"/>
      <c r="M62" s="39"/>
      <c r="N62" s="39"/>
      <c r="O62" s="39"/>
      <c r="P62" s="39"/>
      <c r="Q62" s="162"/>
    </row>
    <row r="63" spans="2:17">
      <c r="B63" s="171"/>
      <c r="C63" s="39"/>
      <c r="D63" s="39"/>
      <c r="E63" s="39"/>
      <c r="F63" s="39"/>
      <c r="G63" s="39"/>
      <c r="H63" s="39"/>
      <c r="I63" s="39"/>
      <c r="J63" s="39"/>
      <c r="K63" s="39"/>
      <c r="L63" s="39"/>
      <c r="M63" s="39"/>
      <c r="N63" s="39"/>
      <c r="O63" s="39"/>
      <c r="P63" s="39"/>
      <c r="Q63" s="162"/>
    </row>
    <row r="64" spans="2:17">
      <c r="B64" s="171"/>
      <c r="C64" s="39"/>
      <c r="D64" s="39"/>
      <c r="E64" s="39"/>
      <c r="F64" s="39"/>
      <c r="G64" s="39"/>
      <c r="H64" s="39"/>
      <c r="I64" s="39"/>
      <c r="J64" s="39"/>
      <c r="K64" s="39"/>
      <c r="L64" s="39"/>
      <c r="M64" s="39"/>
      <c r="N64" s="39"/>
      <c r="O64" s="39"/>
      <c r="P64" s="39"/>
      <c r="Q64" s="162"/>
    </row>
    <row r="65" spans="2:17">
      <c r="B65" s="171"/>
      <c r="C65" s="39"/>
      <c r="D65" s="39"/>
      <c r="E65" s="39"/>
      <c r="F65" s="39"/>
      <c r="G65" s="39"/>
      <c r="H65" s="39"/>
      <c r="I65" s="39"/>
      <c r="J65" s="39"/>
      <c r="K65" s="39"/>
      <c r="L65" s="39"/>
      <c r="M65" s="39"/>
      <c r="N65" s="39"/>
      <c r="O65" s="39"/>
      <c r="P65" s="39"/>
      <c r="Q65" s="162"/>
    </row>
    <row r="66" spans="2:17">
      <c r="B66" s="171"/>
      <c r="C66" s="39"/>
      <c r="D66" s="39"/>
      <c r="E66" s="39"/>
      <c r="F66" s="39"/>
      <c r="G66" s="39"/>
      <c r="H66" s="39"/>
      <c r="I66" s="39"/>
      <c r="J66" s="39"/>
      <c r="K66" s="39"/>
      <c r="L66" s="39"/>
      <c r="M66" s="39"/>
      <c r="N66" s="39"/>
      <c r="O66" s="39"/>
      <c r="P66" s="39"/>
      <c r="Q66" s="162"/>
    </row>
    <row r="67" spans="2:17" ht="15.75">
      <c r="B67" s="46"/>
      <c r="C67" s="174" t="s">
        <v>192</v>
      </c>
      <c r="D67" s="39"/>
      <c r="E67" s="39"/>
      <c r="F67" s="39"/>
      <c r="G67" s="39"/>
      <c r="H67" s="39"/>
      <c r="I67" s="39"/>
      <c r="J67" s="39"/>
      <c r="K67" s="39"/>
      <c r="L67" s="39"/>
      <c r="M67" s="39"/>
      <c r="N67" s="39"/>
      <c r="O67" s="39"/>
      <c r="P67" s="39"/>
      <c r="Q67" s="162"/>
    </row>
    <row r="68" spans="2:17">
      <c r="B68" s="46"/>
      <c r="C68" s="39"/>
      <c r="D68" s="39"/>
      <c r="E68" s="39"/>
      <c r="F68" s="39"/>
      <c r="G68" s="39"/>
      <c r="H68" s="39"/>
      <c r="I68" s="39"/>
      <c r="J68" s="39"/>
      <c r="K68" s="39"/>
      <c r="L68" s="39"/>
      <c r="M68" s="39"/>
      <c r="N68" s="39"/>
      <c r="O68" s="39"/>
      <c r="P68" s="39"/>
      <c r="Q68" s="162"/>
    </row>
    <row r="69" spans="2:17">
      <c r="B69" s="46"/>
      <c r="C69" s="39"/>
      <c r="D69" s="39"/>
      <c r="E69" s="39"/>
      <c r="F69" s="39"/>
      <c r="G69" s="39"/>
      <c r="H69" s="39"/>
      <c r="I69" s="39"/>
      <c r="J69" s="39"/>
      <c r="K69" s="39"/>
      <c r="L69" s="39"/>
      <c r="M69" s="39"/>
      <c r="N69" s="39"/>
      <c r="O69" s="39"/>
      <c r="P69" s="39"/>
      <c r="Q69" s="162"/>
    </row>
    <row r="70" spans="2:17">
      <c r="B70" s="46"/>
      <c r="C70" s="39"/>
      <c r="D70" s="39"/>
      <c r="E70" s="39"/>
      <c r="F70" s="39"/>
      <c r="G70" s="39"/>
      <c r="H70" s="39"/>
      <c r="I70" s="39"/>
      <c r="J70" s="39"/>
      <c r="K70" s="39"/>
      <c r="L70" s="39"/>
      <c r="M70" s="39"/>
      <c r="N70" s="39"/>
      <c r="O70" s="39"/>
      <c r="P70" s="39"/>
      <c r="Q70" s="162"/>
    </row>
    <row r="71" spans="2:17">
      <c r="B71" s="46"/>
      <c r="C71" s="39"/>
      <c r="D71" s="39"/>
      <c r="E71" s="39"/>
      <c r="F71" s="39"/>
      <c r="G71" s="39"/>
      <c r="H71" s="39"/>
      <c r="I71" s="39"/>
      <c r="J71" s="39"/>
      <c r="K71" s="39"/>
      <c r="L71" s="39"/>
      <c r="M71" s="39"/>
      <c r="N71" s="39"/>
      <c r="O71" s="39"/>
      <c r="P71" s="39"/>
      <c r="Q71" s="162"/>
    </row>
    <row r="72" spans="2:17">
      <c r="B72" s="46"/>
      <c r="C72" s="39"/>
      <c r="D72" s="39"/>
      <c r="E72" s="39"/>
      <c r="F72" s="39"/>
      <c r="G72" s="39"/>
      <c r="H72" s="39"/>
      <c r="I72" s="39"/>
      <c r="J72" s="39"/>
      <c r="K72" s="39"/>
      <c r="L72" s="39"/>
      <c r="M72" s="39"/>
      <c r="N72" s="39"/>
      <c r="O72" s="39"/>
      <c r="P72" s="39"/>
      <c r="Q72" s="162"/>
    </row>
    <row r="73" spans="2:17">
      <c r="B73" s="46"/>
      <c r="C73" s="39"/>
      <c r="D73" s="39"/>
      <c r="E73" s="39"/>
      <c r="F73" s="39"/>
      <c r="G73" s="39"/>
      <c r="H73" s="39"/>
      <c r="I73" s="39"/>
      <c r="J73" s="39"/>
      <c r="K73" s="39"/>
      <c r="L73" s="39"/>
      <c r="M73" s="39"/>
      <c r="N73" s="39"/>
      <c r="O73" s="39"/>
      <c r="P73" s="39"/>
      <c r="Q73" s="162"/>
    </row>
    <row r="74" spans="2:17">
      <c r="B74" s="46"/>
      <c r="C74" s="39"/>
      <c r="D74" s="39"/>
      <c r="E74" s="39"/>
      <c r="F74" s="39"/>
      <c r="G74" s="39"/>
      <c r="H74" s="39"/>
      <c r="I74" s="39"/>
      <c r="J74" s="39"/>
      <c r="K74" s="39"/>
      <c r="L74" s="39"/>
      <c r="M74" s="39"/>
      <c r="N74" s="39"/>
      <c r="O74" s="39"/>
      <c r="P74" s="39"/>
      <c r="Q74" s="162"/>
    </row>
    <row r="75" spans="2:17">
      <c r="B75" s="46"/>
      <c r="C75" s="39"/>
      <c r="D75" s="39"/>
      <c r="E75" s="39"/>
      <c r="F75" s="39"/>
      <c r="G75" s="39"/>
      <c r="H75" s="39"/>
      <c r="I75" s="39"/>
      <c r="J75" s="39"/>
      <c r="K75" s="39"/>
      <c r="L75" s="39"/>
      <c r="M75" s="39"/>
      <c r="N75" s="39"/>
      <c r="O75" s="39"/>
      <c r="P75" s="39"/>
      <c r="Q75" s="162"/>
    </row>
    <row r="76" spans="2:17">
      <c r="B76" s="46"/>
      <c r="C76" s="39"/>
      <c r="D76" s="39"/>
      <c r="E76" s="39"/>
      <c r="F76" s="39"/>
      <c r="G76" s="39"/>
      <c r="H76" s="39"/>
      <c r="I76" s="39"/>
      <c r="J76" s="39"/>
      <c r="K76" s="39"/>
      <c r="L76" s="39"/>
      <c r="M76" s="39"/>
      <c r="N76" s="39"/>
      <c r="O76" s="39"/>
      <c r="P76" s="39"/>
      <c r="Q76" s="162"/>
    </row>
    <row r="77" spans="2:17">
      <c r="B77" s="46"/>
      <c r="C77" s="39"/>
      <c r="D77" s="39"/>
      <c r="E77" s="39"/>
      <c r="F77" s="39"/>
      <c r="G77" s="39"/>
      <c r="H77" s="39"/>
      <c r="I77" s="39"/>
      <c r="J77" s="39"/>
      <c r="K77" s="39"/>
      <c r="L77" s="39"/>
      <c r="M77" s="39"/>
      <c r="N77" s="39"/>
      <c r="O77" s="39"/>
      <c r="P77" s="39"/>
      <c r="Q77" s="162"/>
    </row>
    <row r="78" spans="2:17">
      <c r="B78" s="46"/>
      <c r="C78" s="39"/>
      <c r="D78" s="39"/>
      <c r="E78" s="39"/>
      <c r="F78" s="39"/>
      <c r="G78" s="39"/>
      <c r="H78" s="39"/>
      <c r="I78" s="39"/>
      <c r="J78" s="39"/>
      <c r="K78" s="39"/>
      <c r="L78" s="39"/>
      <c r="M78" s="39"/>
      <c r="N78" s="39"/>
      <c r="O78" s="39"/>
      <c r="P78" s="39"/>
      <c r="Q78" s="162"/>
    </row>
    <row r="79" spans="2:17">
      <c r="B79" s="46"/>
      <c r="C79" s="39"/>
      <c r="D79" s="39"/>
      <c r="E79" s="39"/>
      <c r="F79" s="39"/>
      <c r="G79" s="39"/>
      <c r="H79" s="39"/>
      <c r="I79" s="39"/>
      <c r="J79" s="39"/>
      <c r="K79" s="39"/>
      <c r="L79" s="39"/>
      <c r="M79" s="39"/>
      <c r="N79" s="39"/>
      <c r="O79" s="39"/>
      <c r="P79" s="39"/>
      <c r="Q79" s="162"/>
    </row>
    <row r="80" spans="2:17">
      <c r="B80" s="46"/>
      <c r="C80" s="39"/>
      <c r="D80" s="39"/>
      <c r="E80" s="39"/>
      <c r="F80" s="39"/>
      <c r="G80" s="39"/>
      <c r="H80" s="39"/>
      <c r="I80" s="39"/>
      <c r="J80" s="39"/>
      <c r="K80" s="39"/>
      <c r="L80" s="39"/>
      <c r="M80" s="39"/>
      <c r="N80" s="39"/>
      <c r="O80" s="39"/>
      <c r="P80" s="39"/>
      <c r="Q80" s="162"/>
    </row>
    <row r="81" spans="2:17">
      <c r="B81" s="46"/>
      <c r="C81" s="39"/>
      <c r="D81" s="39"/>
      <c r="E81" s="39"/>
      <c r="F81" s="39"/>
      <c r="G81" s="39"/>
      <c r="H81" s="39"/>
      <c r="I81" s="39"/>
      <c r="J81" s="39"/>
      <c r="K81" s="39"/>
      <c r="L81" s="39"/>
      <c r="M81" s="39"/>
      <c r="N81" s="39"/>
      <c r="O81" s="39"/>
      <c r="P81" s="39"/>
      <c r="Q81" s="162"/>
    </row>
    <row r="82" spans="2:17">
      <c r="B82" s="46"/>
      <c r="C82" s="39"/>
      <c r="D82" s="39"/>
      <c r="E82" s="39"/>
      <c r="F82" s="39"/>
      <c r="G82" s="39"/>
      <c r="H82" s="39"/>
      <c r="I82" s="39"/>
      <c r="J82" s="39"/>
      <c r="K82" s="39"/>
      <c r="L82" s="39"/>
      <c r="M82" s="39"/>
      <c r="N82" s="39"/>
      <c r="O82" s="39"/>
      <c r="P82" s="39"/>
      <c r="Q82" s="162"/>
    </row>
    <row r="83" spans="2:17">
      <c r="B83" s="46"/>
      <c r="C83" s="39"/>
      <c r="D83" s="39"/>
      <c r="E83" s="39"/>
      <c r="F83" s="39"/>
      <c r="G83" s="39"/>
      <c r="H83" s="39"/>
      <c r="I83" s="39"/>
      <c r="J83" s="39"/>
      <c r="K83" s="39"/>
      <c r="L83" s="39"/>
      <c r="M83" s="39"/>
      <c r="N83" s="39"/>
      <c r="O83" s="39"/>
      <c r="P83" s="39"/>
      <c r="Q83" s="162"/>
    </row>
    <row r="84" spans="2:17">
      <c r="B84" s="46"/>
      <c r="C84" s="39"/>
      <c r="D84" s="39"/>
      <c r="E84" s="39"/>
      <c r="F84" s="39"/>
      <c r="G84" s="39"/>
      <c r="H84" s="39"/>
      <c r="I84" s="39"/>
      <c r="J84" s="39"/>
      <c r="K84" s="39"/>
      <c r="L84" s="39"/>
      <c r="M84" s="39"/>
      <c r="N84" s="39"/>
      <c r="O84" s="39"/>
      <c r="P84" s="39"/>
      <c r="Q84" s="162"/>
    </row>
    <row r="85" spans="2:17" ht="15.75">
      <c r="B85" s="46"/>
      <c r="C85" s="174" t="s">
        <v>212</v>
      </c>
      <c r="D85" s="39"/>
      <c r="E85" s="39"/>
      <c r="F85" s="39"/>
      <c r="G85" s="39"/>
      <c r="H85" s="39"/>
      <c r="I85" s="39"/>
      <c r="J85" s="39"/>
      <c r="K85" s="39"/>
      <c r="L85" s="39"/>
      <c r="M85" s="39"/>
      <c r="N85" s="39"/>
      <c r="O85" s="39"/>
      <c r="P85" s="39"/>
      <c r="Q85" s="162"/>
    </row>
    <row r="86" spans="2:17" ht="15.75">
      <c r="B86" s="46"/>
      <c r="C86" s="174"/>
      <c r="D86" s="39" t="s">
        <v>193</v>
      </c>
      <c r="E86" s="39"/>
      <c r="F86" s="39"/>
      <c r="G86" s="39"/>
      <c r="H86" s="39"/>
      <c r="I86" s="39"/>
      <c r="J86" s="39"/>
      <c r="K86" s="39"/>
      <c r="L86" s="39"/>
      <c r="M86" s="39"/>
      <c r="N86" s="39"/>
      <c r="O86" s="39"/>
      <c r="P86" s="39"/>
      <c r="Q86" s="162"/>
    </row>
    <row r="87" spans="2:17" ht="15.75">
      <c r="B87" s="46"/>
      <c r="C87" s="174"/>
      <c r="D87" s="39"/>
      <c r="E87" s="39"/>
      <c r="F87" s="39"/>
      <c r="G87" s="39"/>
      <c r="H87" s="39"/>
      <c r="I87" s="39"/>
      <c r="J87" s="39"/>
      <c r="K87" s="39"/>
      <c r="L87" s="39"/>
      <c r="M87" s="39"/>
      <c r="N87" s="39"/>
      <c r="O87" s="39"/>
      <c r="P87" s="39"/>
      <c r="Q87" s="162"/>
    </row>
    <row r="88" spans="2:17" ht="15.75">
      <c r="B88" s="46"/>
      <c r="C88" s="174" t="s">
        <v>196</v>
      </c>
      <c r="D88" s="39"/>
      <c r="E88" s="39"/>
      <c r="F88" s="39"/>
      <c r="G88" s="39"/>
      <c r="H88" s="39"/>
      <c r="I88" s="39"/>
      <c r="J88" s="39"/>
      <c r="K88" s="39"/>
      <c r="L88" s="39"/>
      <c r="M88" s="39"/>
      <c r="N88" s="39"/>
      <c r="O88" s="39"/>
      <c r="P88" s="39"/>
      <c r="Q88" s="162"/>
    </row>
    <row r="89" spans="2:17">
      <c r="B89" s="46"/>
      <c r="C89" s="39"/>
      <c r="D89" s="39"/>
      <c r="E89" s="39"/>
      <c r="F89" s="39"/>
      <c r="G89" s="39"/>
      <c r="H89" s="39"/>
      <c r="I89" s="39"/>
      <c r="J89" s="39"/>
      <c r="K89" s="39"/>
      <c r="L89" s="39"/>
      <c r="M89" s="39"/>
      <c r="N89" s="39"/>
      <c r="O89" s="39"/>
      <c r="P89" s="39"/>
      <c r="Q89" s="162"/>
    </row>
    <row r="90" spans="2:17">
      <c r="B90" s="46"/>
      <c r="C90" s="39"/>
      <c r="D90" s="39"/>
      <c r="E90" s="39"/>
      <c r="F90" s="39"/>
      <c r="G90" s="39"/>
      <c r="H90" s="39"/>
      <c r="I90" s="39"/>
      <c r="J90" s="39"/>
      <c r="K90" s="39"/>
      <c r="L90" s="39"/>
      <c r="M90" s="39"/>
      <c r="N90" s="39"/>
      <c r="O90" s="39"/>
      <c r="P90" s="39"/>
      <c r="Q90" s="162"/>
    </row>
    <row r="91" spans="2:17">
      <c r="B91" s="46"/>
      <c r="C91" s="39"/>
      <c r="D91" s="39"/>
      <c r="E91" s="39"/>
      <c r="F91" s="39"/>
      <c r="G91" s="39"/>
      <c r="H91" s="39"/>
      <c r="I91" s="39"/>
      <c r="J91" s="39"/>
      <c r="K91" s="39"/>
      <c r="L91" s="39"/>
      <c r="M91" s="39"/>
      <c r="N91" s="39"/>
      <c r="O91" s="39"/>
      <c r="P91" s="39"/>
      <c r="Q91" s="162"/>
    </row>
    <row r="92" spans="2:17">
      <c r="B92" s="46"/>
      <c r="C92" s="39"/>
      <c r="D92" s="39"/>
      <c r="E92" s="39"/>
      <c r="F92" s="39"/>
      <c r="G92" s="39"/>
      <c r="H92" s="39"/>
      <c r="I92" s="39"/>
      <c r="J92" s="39"/>
      <c r="K92" s="39"/>
      <c r="L92" s="39"/>
      <c r="M92" s="39"/>
      <c r="N92" s="39"/>
      <c r="O92" s="39"/>
      <c r="P92" s="39"/>
      <c r="Q92" s="162"/>
    </row>
    <row r="93" spans="2:17">
      <c r="B93" s="46"/>
      <c r="C93" s="39"/>
      <c r="D93" s="39"/>
      <c r="E93" s="39"/>
      <c r="F93" s="39"/>
      <c r="G93" s="39"/>
      <c r="H93" s="39"/>
      <c r="I93" s="39"/>
      <c r="J93" s="39"/>
      <c r="K93" s="39"/>
      <c r="L93" s="39"/>
      <c r="M93" s="39"/>
      <c r="N93" s="39"/>
      <c r="O93" s="39"/>
      <c r="P93" s="39"/>
      <c r="Q93" s="162"/>
    </row>
    <row r="94" spans="2:17">
      <c r="B94" s="46"/>
      <c r="C94" s="39"/>
      <c r="D94" s="39"/>
      <c r="E94" s="39"/>
      <c r="F94" s="39"/>
      <c r="G94" s="39"/>
      <c r="H94" s="39"/>
      <c r="I94" s="39"/>
      <c r="J94" s="39"/>
      <c r="K94" s="39"/>
      <c r="L94" s="39"/>
      <c r="M94" s="39"/>
      <c r="N94" s="39"/>
      <c r="O94" s="39"/>
      <c r="P94" s="39"/>
      <c r="Q94" s="162"/>
    </row>
    <row r="95" spans="2:17">
      <c r="B95" s="46"/>
      <c r="C95" s="39"/>
      <c r="D95" s="39"/>
      <c r="E95" s="39"/>
      <c r="F95" s="39"/>
      <c r="G95" s="39"/>
      <c r="H95" s="39"/>
      <c r="I95" s="39"/>
      <c r="J95" s="39"/>
      <c r="K95" s="39"/>
      <c r="L95" s="39"/>
      <c r="M95" s="39"/>
      <c r="N95" s="39"/>
      <c r="O95" s="39"/>
      <c r="P95" s="39"/>
      <c r="Q95" s="162"/>
    </row>
    <row r="96" spans="2:17">
      <c r="B96" s="46"/>
      <c r="C96" s="39"/>
      <c r="D96" s="39"/>
      <c r="E96" s="39"/>
      <c r="F96" s="39"/>
      <c r="G96" s="39"/>
      <c r="H96" s="39"/>
      <c r="I96" s="39"/>
      <c r="J96" s="39"/>
      <c r="K96" s="39"/>
      <c r="L96" s="39"/>
      <c r="M96" s="39"/>
      <c r="N96" s="39"/>
      <c r="O96" s="39"/>
      <c r="P96" s="39"/>
      <c r="Q96" s="162"/>
    </row>
    <row r="97" spans="2:17">
      <c r="B97" s="46"/>
      <c r="C97" s="39"/>
      <c r="D97" s="39"/>
      <c r="E97" s="39"/>
      <c r="F97" s="39"/>
      <c r="G97" s="39"/>
      <c r="H97" s="39"/>
      <c r="I97" s="39"/>
      <c r="J97" s="39"/>
      <c r="K97" s="39"/>
      <c r="L97" s="39"/>
      <c r="M97" s="39"/>
      <c r="N97" s="39"/>
      <c r="O97" s="39"/>
      <c r="P97" s="39"/>
      <c r="Q97" s="162"/>
    </row>
    <row r="98" spans="2:17">
      <c r="B98" s="46"/>
      <c r="C98" s="39"/>
      <c r="D98" s="39"/>
      <c r="E98" s="39"/>
      <c r="F98" s="39"/>
      <c r="G98" s="39"/>
      <c r="H98" s="39"/>
      <c r="I98" s="39"/>
      <c r="J98" s="39"/>
      <c r="K98" s="39"/>
      <c r="L98" s="39"/>
      <c r="M98" s="39"/>
      <c r="N98" s="39"/>
      <c r="O98" s="39"/>
      <c r="P98" s="39"/>
      <c r="Q98" s="162"/>
    </row>
    <row r="99" spans="2:17">
      <c r="B99" s="46"/>
      <c r="C99" s="39"/>
      <c r="D99" s="39"/>
      <c r="E99" s="39"/>
      <c r="F99" s="39"/>
      <c r="G99" s="39"/>
      <c r="H99" s="39"/>
      <c r="I99" s="39"/>
      <c r="J99" s="39"/>
      <c r="K99" s="39"/>
      <c r="L99" s="39"/>
      <c r="M99" s="39"/>
      <c r="N99" s="39"/>
      <c r="O99" s="39"/>
      <c r="P99" s="39"/>
      <c r="Q99" s="162"/>
    </row>
    <row r="100" spans="2:17">
      <c r="B100" s="46"/>
      <c r="C100" s="39"/>
      <c r="D100" s="39"/>
      <c r="E100" s="39"/>
      <c r="F100" s="39"/>
      <c r="G100" s="39"/>
      <c r="H100" s="39"/>
      <c r="I100" s="39"/>
      <c r="J100" s="39"/>
      <c r="K100" s="39"/>
      <c r="L100" s="39"/>
      <c r="M100" s="39"/>
      <c r="N100" s="39"/>
      <c r="O100" s="39"/>
      <c r="P100" s="39"/>
      <c r="Q100" s="162"/>
    </row>
    <row r="101" spans="2:17">
      <c r="B101" s="46"/>
      <c r="C101" s="39"/>
      <c r="D101" s="39"/>
      <c r="E101" s="39"/>
      <c r="F101" s="39"/>
      <c r="G101" s="39"/>
      <c r="H101" s="39"/>
      <c r="I101" s="39"/>
      <c r="J101" s="39"/>
      <c r="K101" s="39"/>
      <c r="L101" s="39"/>
      <c r="M101" s="39"/>
      <c r="N101" s="39"/>
      <c r="O101" s="39"/>
      <c r="P101" s="39"/>
      <c r="Q101" s="162"/>
    </row>
    <row r="102" spans="2:17">
      <c r="B102" s="46"/>
      <c r="C102" s="39"/>
      <c r="D102" s="39"/>
      <c r="E102" s="39"/>
      <c r="F102" s="39"/>
      <c r="G102" s="39"/>
      <c r="H102" s="39"/>
      <c r="I102" s="39"/>
      <c r="J102" s="39"/>
      <c r="K102" s="39"/>
      <c r="L102" s="39"/>
      <c r="M102" s="39"/>
      <c r="N102" s="39"/>
      <c r="O102" s="39"/>
      <c r="P102" s="39"/>
      <c r="Q102" s="162"/>
    </row>
    <row r="103" spans="2:17" ht="15.75">
      <c r="B103" s="46"/>
      <c r="C103" s="174" t="s">
        <v>221</v>
      </c>
      <c r="D103" s="39"/>
      <c r="E103" s="39"/>
      <c r="F103" s="39"/>
      <c r="G103" s="39"/>
      <c r="H103" s="39"/>
      <c r="I103" s="39"/>
      <c r="J103" s="39"/>
      <c r="K103" s="39"/>
      <c r="L103" s="39"/>
      <c r="M103" s="39"/>
      <c r="N103" s="39"/>
      <c r="O103" s="39"/>
      <c r="P103" s="39"/>
      <c r="Q103" s="162"/>
    </row>
    <row r="104" spans="2:17">
      <c r="B104" s="46"/>
      <c r="C104" s="39"/>
      <c r="D104" s="39" t="s">
        <v>184</v>
      </c>
      <c r="E104" s="39"/>
      <c r="F104" s="39"/>
      <c r="G104" s="39"/>
      <c r="H104" s="39"/>
      <c r="I104" s="39"/>
      <c r="J104" s="39"/>
      <c r="K104" s="39"/>
      <c r="L104" s="39"/>
      <c r="M104" s="39"/>
      <c r="N104" s="39"/>
      <c r="O104" s="39"/>
      <c r="P104" s="39"/>
      <c r="Q104" s="162"/>
    </row>
    <row r="105" spans="2:17">
      <c r="B105" s="46"/>
      <c r="C105" s="39"/>
      <c r="D105" s="39"/>
      <c r="E105" s="39"/>
      <c r="F105" s="39"/>
      <c r="G105" s="39"/>
      <c r="H105" s="39"/>
      <c r="I105" s="39"/>
      <c r="J105" s="39"/>
      <c r="K105" s="39"/>
      <c r="L105" s="39"/>
      <c r="M105" s="39"/>
      <c r="N105" s="39"/>
      <c r="O105" s="39"/>
      <c r="P105" s="39"/>
      <c r="Q105" s="162"/>
    </row>
    <row r="106" spans="2:17">
      <c r="B106" s="46"/>
      <c r="C106" s="39"/>
      <c r="D106" s="39"/>
      <c r="E106" s="39"/>
      <c r="F106" s="39"/>
      <c r="G106" s="39"/>
      <c r="H106" s="39"/>
      <c r="I106" s="39"/>
      <c r="J106" s="39"/>
      <c r="K106" s="39"/>
      <c r="L106" s="39"/>
      <c r="M106" s="39"/>
      <c r="N106" s="39"/>
      <c r="O106" s="39"/>
      <c r="P106" s="39"/>
      <c r="Q106" s="162"/>
    </row>
    <row r="107" spans="2:17">
      <c r="B107" s="46"/>
      <c r="C107" s="39"/>
      <c r="D107" s="39"/>
      <c r="E107" s="39"/>
      <c r="F107" s="39"/>
      <c r="G107" s="39"/>
      <c r="H107" s="39"/>
      <c r="I107" s="39"/>
      <c r="J107" s="39"/>
      <c r="K107" s="39"/>
      <c r="L107" s="39"/>
      <c r="M107" s="39"/>
      <c r="N107" s="39"/>
      <c r="O107" s="39"/>
      <c r="P107" s="39"/>
      <c r="Q107" s="162"/>
    </row>
    <row r="108" spans="2:17">
      <c r="B108" s="46"/>
      <c r="C108" s="39"/>
      <c r="D108" s="39"/>
      <c r="E108" s="39"/>
      <c r="F108" s="39"/>
      <c r="G108" s="39"/>
      <c r="H108" s="39"/>
      <c r="I108" s="39"/>
      <c r="J108" s="39"/>
      <c r="K108" s="39"/>
      <c r="L108" s="39"/>
      <c r="M108" s="39"/>
      <c r="N108" s="39"/>
      <c r="O108" s="39"/>
      <c r="P108" s="39"/>
      <c r="Q108" s="162"/>
    </row>
    <row r="109" spans="2:17">
      <c r="B109" s="46"/>
      <c r="C109" s="39"/>
      <c r="D109" s="39"/>
      <c r="E109" s="39"/>
      <c r="F109" s="39"/>
      <c r="G109" s="39"/>
      <c r="H109" s="39"/>
      <c r="I109" s="39"/>
      <c r="J109" s="39"/>
      <c r="K109" s="39"/>
      <c r="L109" s="39"/>
      <c r="M109" s="39"/>
      <c r="N109" s="39"/>
      <c r="O109" s="39"/>
      <c r="P109" s="39"/>
      <c r="Q109" s="162"/>
    </row>
    <row r="110" spans="2:17">
      <c r="B110" s="46"/>
      <c r="C110" s="39"/>
      <c r="D110" s="39"/>
      <c r="E110" s="39"/>
      <c r="F110" s="39"/>
      <c r="G110" s="39"/>
      <c r="H110" s="39"/>
      <c r="I110" s="39"/>
      <c r="J110" s="39"/>
      <c r="K110" s="39"/>
      <c r="L110" s="39"/>
      <c r="M110" s="39"/>
      <c r="N110" s="39"/>
      <c r="O110" s="39"/>
      <c r="P110" s="39"/>
      <c r="Q110" s="162"/>
    </row>
    <row r="111" spans="2:17">
      <c r="B111" s="46"/>
      <c r="C111" s="39"/>
      <c r="D111" s="39"/>
      <c r="E111" s="39"/>
      <c r="F111" s="39"/>
      <c r="G111" s="39"/>
      <c r="H111" s="39"/>
      <c r="I111" s="39"/>
      <c r="J111" s="39"/>
      <c r="K111" s="39"/>
      <c r="L111" s="39"/>
      <c r="M111" s="39"/>
      <c r="N111" s="39"/>
      <c r="O111" s="39"/>
      <c r="P111" s="39"/>
      <c r="Q111" s="162"/>
    </row>
    <row r="112" spans="2:17">
      <c r="B112" s="46"/>
      <c r="C112" s="39"/>
      <c r="D112" s="39"/>
      <c r="E112" s="39"/>
      <c r="F112" s="39"/>
      <c r="G112" s="39"/>
      <c r="H112" s="39"/>
      <c r="I112" s="39"/>
      <c r="J112" s="39"/>
      <c r="K112" s="39"/>
      <c r="L112" s="39"/>
      <c r="M112" s="39"/>
      <c r="N112" s="39"/>
      <c r="O112" s="39"/>
      <c r="P112" s="39"/>
      <c r="Q112" s="162"/>
    </row>
    <row r="113" spans="2:17">
      <c r="B113" s="46"/>
      <c r="C113" s="39"/>
      <c r="D113" s="39"/>
      <c r="E113" s="39"/>
      <c r="F113" s="39"/>
      <c r="G113" s="39"/>
      <c r="H113" s="39"/>
      <c r="I113" s="39"/>
      <c r="J113" s="39"/>
      <c r="K113" s="39"/>
      <c r="L113" s="39"/>
      <c r="M113" s="39"/>
      <c r="N113" s="39"/>
      <c r="O113" s="39"/>
      <c r="P113" s="39"/>
      <c r="Q113" s="162"/>
    </row>
    <row r="114" spans="2:17">
      <c r="B114" s="46"/>
      <c r="C114" s="39"/>
      <c r="D114" s="39"/>
      <c r="E114" s="39"/>
      <c r="F114" s="39"/>
      <c r="G114" s="39"/>
      <c r="H114" s="39"/>
      <c r="I114" s="39"/>
      <c r="J114" s="39"/>
      <c r="K114" s="39"/>
      <c r="L114" s="39"/>
      <c r="M114" s="39"/>
      <c r="N114" s="39"/>
      <c r="O114" s="39"/>
      <c r="P114" s="39"/>
      <c r="Q114" s="162"/>
    </row>
    <row r="115" spans="2:17">
      <c r="B115" s="46"/>
      <c r="C115" s="39"/>
      <c r="D115" s="39"/>
      <c r="E115" s="39"/>
      <c r="F115" s="39"/>
      <c r="G115" s="39"/>
      <c r="H115" s="39"/>
      <c r="I115" s="39"/>
      <c r="J115" s="39"/>
      <c r="K115" s="39"/>
      <c r="L115" s="39"/>
      <c r="M115" s="39"/>
      <c r="N115" s="39"/>
      <c r="O115" s="39"/>
      <c r="P115" s="39"/>
      <c r="Q115" s="162"/>
    </row>
    <row r="116" spans="2:17">
      <c r="B116" s="46"/>
      <c r="C116" s="39"/>
      <c r="D116" s="39"/>
      <c r="E116" s="39"/>
      <c r="F116" s="39"/>
      <c r="G116" s="39"/>
      <c r="H116" s="39"/>
      <c r="I116" s="39"/>
      <c r="J116" s="39"/>
      <c r="K116" s="39"/>
      <c r="L116" s="39"/>
      <c r="M116" s="39"/>
      <c r="N116" s="39"/>
      <c r="O116" s="39"/>
      <c r="P116" s="39"/>
      <c r="Q116" s="162"/>
    </row>
    <row r="117" spans="2:17">
      <c r="B117" s="46"/>
      <c r="C117" s="39"/>
      <c r="D117" s="39"/>
      <c r="E117" s="39"/>
      <c r="F117" s="39"/>
      <c r="G117" s="39"/>
      <c r="H117" s="39"/>
      <c r="I117" s="39"/>
      <c r="J117" s="39"/>
      <c r="K117" s="39"/>
      <c r="L117" s="39"/>
      <c r="M117" s="39"/>
      <c r="N117" s="39"/>
      <c r="O117" s="39"/>
      <c r="P117" s="39"/>
      <c r="Q117" s="162"/>
    </row>
    <row r="118" spans="2:17">
      <c r="B118" s="46"/>
      <c r="C118" s="39"/>
      <c r="D118" s="39"/>
      <c r="E118" s="39"/>
      <c r="F118" s="39"/>
      <c r="G118" s="39"/>
      <c r="H118" s="39"/>
      <c r="I118" s="39"/>
      <c r="J118" s="39"/>
      <c r="K118" s="39"/>
      <c r="L118" s="39"/>
      <c r="M118" s="39"/>
      <c r="N118" s="39"/>
      <c r="O118" s="39"/>
      <c r="P118" s="39"/>
      <c r="Q118" s="162"/>
    </row>
    <row r="119" spans="2:17">
      <c r="B119" s="46"/>
      <c r="C119" s="39"/>
      <c r="D119" s="39"/>
      <c r="E119" s="39"/>
      <c r="F119" s="39"/>
      <c r="G119" s="39"/>
      <c r="H119" s="39"/>
      <c r="I119" s="39"/>
      <c r="J119" s="39"/>
      <c r="K119" s="39"/>
      <c r="L119" s="39"/>
      <c r="M119" s="39"/>
      <c r="N119" s="39"/>
      <c r="O119" s="39"/>
      <c r="P119" s="39"/>
      <c r="Q119" s="162"/>
    </row>
    <row r="120" spans="2:17">
      <c r="B120" s="46"/>
      <c r="C120" s="39"/>
      <c r="D120" s="39"/>
      <c r="E120" s="39"/>
      <c r="F120" s="39"/>
      <c r="G120" s="39"/>
      <c r="H120" s="39"/>
      <c r="I120" s="39"/>
      <c r="J120" s="39"/>
      <c r="K120" s="39"/>
      <c r="L120" s="39"/>
      <c r="M120" s="39"/>
      <c r="N120" s="39"/>
      <c r="O120" s="39"/>
      <c r="P120" s="39"/>
      <c r="Q120" s="162"/>
    </row>
    <row r="121" spans="2:17">
      <c r="B121" s="46"/>
      <c r="C121" s="39"/>
      <c r="D121" s="39"/>
      <c r="E121" s="39"/>
      <c r="F121" s="39"/>
      <c r="G121" s="39"/>
      <c r="H121" s="39"/>
      <c r="I121" s="39"/>
      <c r="J121" s="39"/>
      <c r="K121" s="39"/>
      <c r="L121" s="39"/>
      <c r="M121" s="39"/>
      <c r="N121" s="39"/>
      <c r="O121" s="39"/>
      <c r="P121" s="39"/>
      <c r="Q121" s="162"/>
    </row>
    <row r="122" spans="2:17">
      <c r="B122" s="46"/>
      <c r="C122" s="39"/>
      <c r="D122" s="39"/>
      <c r="E122" s="39"/>
      <c r="F122" s="39"/>
      <c r="G122" s="39"/>
      <c r="H122" s="39"/>
      <c r="I122" s="39"/>
      <c r="J122" s="39"/>
      <c r="K122" s="39"/>
      <c r="L122" s="39"/>
      <c r="M122" s="39"/>
      <c r="N122" s="39"/>
      <c r="O122" s="39"/>
      <c r="P122" s="39"/>
      <c r="Q122" s="162"/>
    </row>
    <row r="123" spans="2:17">
      <c r="B123" s="46"/>
      <c r="C123" s="39"/>
      <c r="D123" s="39"/>
      <c r="E123" s="39"/>
      <c r="F123" s="39"/>
      <c r="G123" s="39"/>
      <c r="H123" s="39"/>
      <c r="I123" s="39"/>
      <c r="J123" s="39"/>
      <c r="K123" s="39"/>
      <c r="L123" s="39"/>
      <c r="M123" s="39"/>
      <c r="N123" s="39"/>
      <c r="O123" s="39"/>
      <c r="P123" s="39"/>
      <c r="Q123" s="162"/>
    </row>
    <row r="124" spans="2:17">
      <c r="B124" s="46"/>
      <c r="C124" s="39"/>
      <c r="D124" s="39"/>
      <c r="E124" s="39"/>
      <c r="F124" s="39"/>
      <c r="G124" s="39"/>
      <c r="H124" s="39"/>
      <c r="I124" s="39"/>
      <c r="J124" s="39"/>
      <c r="K124" s="39"/>
      <c r="L124" s="39"/>
      <c r="M124" s="39"/>
      <c r="N124" s="39"/>
      <c r="O124" s="39"/>
      <c r="P124" s="39"/>
      <c r="Q124" s="162"/>
    </row>
    <row r="125" spans="2:17">
      <c r="B125" s="46"/>
      <c r="C125" s="39"/>
      <c r="D125" s="39"/>
      <c r="E125" s="39"/>
      <c r="F125" s="39"/>
      <c r="G125" s="39"/>
      <c r="H125" s="39"/>
      <c r="I125" s="39"/>
      <c r="J125" s="39"/>
      <c r="K125" s="39"/>
      <c r="L125" s="39"/>
      <c r="M125" s="39"/>
      <c r="N125" s="39"/>
      <c r="O125" s="39"/>
      <c r="P125" s="39"/>
      <c r="Q125" s="162"/>
    </row>
    <row r="126" spans="2:17">
      <c r="B126" s="46"/>
      <c r="C126" s="39"/>
      <c r="D126" s="39"/>
      <c r="E126" s="39"/>
      <c r="F126" s="39"/>
      <c r="G126" s="39"/>
      <c r="H126" s="39"/>
      <c r="I126" s="39"/>
      <c r="J126" s="39"/>
      <c r="K126" s="39"/>
      <c r="L126" s="39"/>
      <c r="M126" s="39"/>
      <c r="N126" s="39"/>
      <c r="O126" s="39"/>
      <c r="P126" s="39"/>
      <c r="Q126" s="162"/>
    </row>
    <row r="127" spans="2:17">
      <c r="B127" s="46"/>
      <c r="C127" s="39"/>
      <c r="D127" s="39"/>
      <c r="E127" s="39"/>
      <c r="F127" s="39"/>
      <c r="G127" s="39"/>
      <c r="H127" s="39"/>
      <c r="I127" s="39"/>
      <c r="J127" s="39"/>
      <c r="K127" s="39"/>
      <c r="L127" s="39"/>
      <c r="M127" s="39"/>
      <c r="N127" s="39"/>
      <c r="O127" s="39"/>
      <c r="P127" s="39"/>
      <c r="Q127" s="162"/>
    </row>
    <row r="128" spans="2:17">
      <c r="B128" s="46"/>
      <c r="C128" s="39"/>
      <c r="D128" s="39"/>
      <c r="E128" s="39"/>
      <c r="F128" s="39"/>
      <c r="G128" s="39"/>
      <c r="H128" s="39"/>
      <c r="I128" s="39"/>
      <c r="J128" s="39"/>
      <c r="K128" s="39"/>
      <c r="L128" s="39"/>
      <c r="M128" s="39"/>
      <c r="N128" s="39"/>
      <c r="O128" s="39"/>
      <c r="P128" s="39"/>
      <c r="Q128" s="162"/>
    </row>
    <row r="129" spans="2:17">
      <c r="B129" s="46"/>
      <c r="C129" s="39"/>
      <c r="D129" s="39"/>
      <c r="E129" s="39"/>
      <c r="F129" s="39"/>
      <c r="G129" s="39"/>
      <c r="H129" s="39"/>
      <c r="I129" s="39"/>
      <c r="J129" s="39"/>
      <c r="K129" s="39"/>
      <c r="L129" s="39"/>
      <c r="M129" s="39"/>
      <c r="N129" s="39"/>
      <c r="O129" s="39"/>
      <c r="P129" s="39"/>
      <c r="Q129" s="162"/>
    </row>
    <row r="130" spans="2:17" ht="15.75">
      <c r="B130" s="46"/>
      <c r="C130" s="174" t="s">
        <v>199</v>
      </c>
      <c r="D130" s="39"/>
      <c r="E130" s="39"/>
      <c r="F130" s="39"/>
      <c r="G130" s="39"/>
      <c r="H130" s="39"/>
      <c r="I130" s="39"/>
      <c r="J130" s="39"/>
      <c r="K130" s="39"/>
      <c r="L130" s="39"/>
      <c r="M130" s="39"/>
      <c r="N130" s="39"/>
      <c r="O130" s="39"/>
      <c r="P130" s="39"/>
      <c r="Q130" s="162"/>
    </row>
    <row r="131" spans="2:17">
      <c r="B131" s="46"/>
      <c r="C131" s="39"/>
      <c r="D131" s="39"/>
      <c r="E131" s="39"/>
      <c r="F131" s="39"/>
      <c r="G131" s="39"/>
      <c r="H131" s="39"/>
      <c r="I131" s="39"/>
      <c r="J131" s="39"/>
      <c r="K131" s="39"/>
      <c r="L131" s="39"/>
      <c r="M131" s="39"/>
      <c r="N131" s="39"/>
      <c r="O131" s="39"/>
      <c r="P131" s="39"/>
      <c r="Q131" s="162"/>
    </row>
    <row r="132" spans="2:17">
      <c r="B132" s="46"/>
      <c r="C132" s="39"/>
      <c r="D132" s="39"/>
      <c r="E132" s="39"/>
      <c r="F132" s="39"/>
      <c r="G132" s="39"/>
      <c r="H132" s="39"/>
      <c r="I132" s="39"/>
      <c r="J132" s="39"/>
      <c r="K132" s="39"/>
      <c r="L132" s="39"/>
      <c r="M132" s="39"/>
      <c r="N132" s="39"/>
      <c r="O132" s="39"/>
      <c r="P132" s="39"/>
      <c r="Q132" s="162"/>
    </row>
    <row r="133" spans="2:17">
      <c r="B133" s="46"/>
      <c r="C133" s="39"/>
      <c r="D133" s="39"/>
      <c r="E133" s="39"/>
      <c r="F133" s="39"/>
      <c r="G133" s="39"/>
      <c r="H133" s="39"/>
      <c r="I133" s="39"/>
      <c r="J133" s="39"/>
      <c r="K133" s="39"/>
      <c r="L133" s="39"/>
      <c r="M133" s="39"/>
      <c r="N133" s="39"/>
      <c r="O133" s="39"/>
      <c r="P133" s="39"/>
      <c r="Q133" s="162"/>
    </row>
    <row r="134" spans="2:17">
      <c r="B134" s="46"/>
      <c r="C134" s="39"/>
      <c r="D134" s="39"/>
      <c r="E134" s="39"/>
      <c r="F134" s="39"/>
      <c r="G134" s="39"/>
      <c r="H134" s="39"/>
      <c r="I134" s="39"/>
      <c r="J134" s="39"/>
      <c r="K134" s="39"/>
      <c r="L134" s="39"/>
      <c r="M134" s="39"/>
      <c r="N134" s="39"/>
      <c r="O134" s="39"/>
      <c r="P134" s="39"/>
      <c r="Q134" s="162"/>
    </row>
    <row r="135" spans="2:17">
      <c r="B135" s="46"/>
      <c r="C135" s="39"/>
      <c r="D135" s="39"/>
      <c r="E135" s="39"/>
      <c r="F135" s="39"/>
      <c r="G135" s="39"/>
      <c r="H135" s="39"/>
      <c r="I135" s="39"/>
      <c r="J135" s="39"/>
      <c r="K135" s="39"/>
      <c r="L135" s="39"/>
      <c r="M135" s="39"/>
      <c r="N135" s="39"/>
      <c r="O135" s="39"/>
      <c r="P135" s="39"/>
      <c r="Q135" s="162"/>
    </row>
    <row r="136" spans="2:17">
      <c r="B136" s="46"/>
      <c r="C136" s="39"/>
      <c r="D136" s="39"/>
      <c r="E136" s="39"/>
      <c r="F136" s="39"/>
      <c r="G136" s="39"/>
      <c r="H136" s="39"/>
      <c r="I136" s="39"/>
      <c r="J136" s="39"/>
      <c r="K136" s="39"/>
      <c r="L136" s="39"/>
      <c r="M136" s="39"/>
      <c r="N136" s="39"/>
      <c r="O136" s="39"/>
      <c r="P136" s="39"/>
      <c r="Q136" s="162"/>
    </row>
    <row r="137" spans="2:17">
      <c r="B137" s="46"/>
      <c r="C137" s="39"/>
      <c r="D137" s="39"/>
      <c r="E137" s="39"/>
      <c r="F137" s="39"/>
      <c r="G137" s="39"/>
      <c r="H137" s="39"/>
      <c r="I137" s="39"/>
      <c r="J137" s="39"/>
      <c r="K137" s="39"/>
      <c r="L137" s="39"/>
      <c r="M137" s="39"/>
      <c r="N137" s="39"/>
      <c r="O137" s="39"/>
      <c r="P137" s="39"/>
      <c r="Q137" s="162"/>
    </row>
    <row r="138" spans="2:17">
      <c r="B138" s="46"/>
      <c r="C138" s="39"/>
      <c r="D138" s="39"/>
      <c r="E138" s="39"/>
      <c r="F138" s="39"/>
      <c r="G138" s="39"/>
      <c r="H138" s="39"/>
      <c r="I138" s="39"/>
      <c r="J138" s="39"/>
      <c r="K138" s="39"/>
      <c r="L138" s="39"/>
      <c r="M138" s="39"/>
      <c r="N138" s="39"/>
      <c r="O138" s="39"/>
      <c r="P138" s="39"/>
      <c r="Q138" s="162"/>
    </row>
    <row r="139" spans="2:17">
      <c r="B139" s="46"/>
      <c r="C139" s="39"/>
      <c r="D139" s="39"/>
      <c r="E139" s="39"/>
      <c r="F139" s="39"/>
      <c r="G139" s="39"/>
      <c r="H139" s="39"/>
      <c r="I139" s="39"/>
      <c r="J139" s="39"/>
      <c r="K139" s="39"/>
      <c r="L139" s="39"/>
      <c r="M139" s="39"/>
      <c r="N139" s="39"/>
      <c r="O139" s="39"/>
      <c r="P139" s="39"/>
      <c r="Q139" s="162"/>
    </row>
    <row r="140" spans="2:17">
      <c r="B140" s="46"/>
      <c r="C140" s="39"/>
      <c r="D140" s="39"/>
      <c r="E140" s="39"/>
      <c r="F140" s="39"/>
      <c r="G140" s="39"/>
      <c r="H140" s="39"/>
      <c r="I140" s="39"/>
      <c r="J140" s="39"/>
      <c r="K140" s="39"/>
      <c r="L140" s="39"/>
      <c r="M140" s="39"/>
      <c r="N140" s="39"/>
      <c r="O140" s="39"/>
      <c r="P140" s="39"/>
      <c r="Q140" s="162"/>
    </row>
    <row r="141" spans="2:17">
      <c r="B141" s="46"/>
      <c r="C141" s="39"/>
      <c r="D141" s="194" t="s">
        <v>218</v>
      </c>
      <c r="E141" s="39"/>
      <c r="F141" s="39"/>
      <c r="G141" s="39"/>
      <c r="H141" s="39"/>
      <c r="I141" s="39"/>
      <c r="J141" s="39"/>
      <c r="K141" s="39"/>
      <c r="L141" s="39"/>
      <c r="M141" s="39"/>
      <c r="N141" s="39"/>
      <c r="O141" s="39"/>
      <c r="P141" s="39"/>
      <c r="Q141" s="162"/>
    </row>
    <row r="142" spans="2:17" ht="30" customHeight="1">
      <c r="B142" s="46"/>
      <c r="C142" s="39"/>
      <c r="D142" s="220" t="s">
        <v>214</v>
      </c>
      <c r="E142" s="220"/>
      <c r="F142" s="220"/>
      <c r="G142" s="220"/>
      <c r="H142" s="220"/>
      <c r="I142" s="220"/>
      <c r="J142" s="220"/>
      <c r="K142" s="220"/>
      <c r="L142" s="220"/>
      <c r="M142" s="220"/>
      <c r="N142" s="220"/>
      <c r="O142" s="220"/>
      <c r="P142" s="220"/>
      <c r="Q142" s="221"/>
    </row>
    <row r="143" spans="2:17">
      <c r="B143" s="46"/>
      <c r="C143" s="39"/>
      <c r="D143" s="39" t="s">
        <v>215</v>
      </c>
      <c r="E143" s="39"/>
      <c r="F143" s="39"/>
      <c r="G143" s="39"/>
      <c r="H143" s="39"/>
      <c r="I143" s="39"/>
      <c r="J143" s="39"/>
      <c r="K143" s="39"/>
      <c r="L143" s="39"/>
      <c r="M143" s="39"/>
      <c r="N143" s="39"/>
      <c r="O143" s="39"/>
      <c r="P143" s="39"/>
      <c r="Q143" s="162"/>
    </row>
    <row r="144" spans="2:17">
      <c r="B144" s="46"/>
      <c r="C144" s="39"/>
      <c r="D144" s="39" t="s">
        <v>216</v>
      </c>
      <c r="E144" s="39"/>
      <c r="F144" s="39"/>
      <c r="G144" s="39"/>
      <c r="H144" s="39"/>
      <c r="I144" s="39"/>
      <c r="J144" s="39"/>
      <c r="K144" s="39"/>
      <c r="L144" s="39"/>
      <c r="M144" s="178"/>
      <c r="N144" s="39"/>
      <c r="O144" s="39"/>
      <c r="P144" s="39"/>
      <c r="Q144" s="162"/>
    </row>
    <row r="145" spans="2:17">
      <c r="B145" s="46"/>
      <c r="C145" s="39"/>
      <c r="D145" s="39"/>
      <c r="E145" s="39"/>
      <c r="F145" s="39"/>
      <c r="G145" s="179" t="s">
        <v>200</v>
      </c>
      <c r="H145" s="39"/>
      <c r="I145" s="39"/>
      <c r="J145" s="39"/>
      <c r="K145" s="39"/>
      <c r="L145" s="39"/>
      <c r="M145" s="39"/>
      <c r="N145" s="39"/>
      <c r="O145" s="39"/>
      <c r="P145" s="39"/>
      <c r="Q145" s="162"/>
    </row>
    <row r="146" spans="2:17">
      <c r="B146" s="46"/>
      <c r="C146" s="39"/>
      <c r="D146" s="39"/>
      <c r="E146" s="39"/>
      <c r="F146" s="39"/>
      <c r="G146" s="39"/>
      <c r="H146" s="39"/>
      <c r="I146" s="39"/>
      <c r="J146" s="39"/>
      <c r="K146" s="39"/>
      <c r="L146" s="39"/>
      <c r="M146" s="39"/>
      <c r="N146" s="39"/>
      <c r="O146" s="39"/>
      <c r="P146" s="39"/>
      <c r="Q146" s="162"/>
    </row>
    <row r="147" spans="2:17" ht="15.75">
      <c r="B147" s="46"/>
      <c r="C147" s="174" t="s">
        <v>194</v>
      </c>
      <c r="D147" s="39"/>
      <c r="E147" s="39"/>
      <c r="F147" s="39"/>
      <c r="G147" s="39"/>
      <c r="H147" s="39"/>
      <c r="I147" s="39"/>
      <c r="J147" s="39"/>
      <c r="K147" s="39"/>
      <c r="L147" s="39"/>
      <c r="M147" s="39"/>
      <c r="N147" s="39"/>
      <c r="O147" s="39"/>
      <c r="P147" s="39"/>
      <c r="Q147" s="162"/>
    </row>
    <row r="148" spans="2:17">
      <c r="B148" s="46"/>
      <c r="C148" s="39"/>
      <c r="D148" s="39"/>
      <c r="E148" s="39"/>
      <c r="F148" s="39"/>
      <c r="G148" s="39"/>
      <c r="H148" s="39"/>
      <c r="I148" s="39"/>
      <c r="J148" s="39"/>
      <c r="K148" s="39"/>
      <c r="L148" s="39"/>
      <c r="M148" s="39"/>
      <c r="N148" s="39"/>
      <c r="O148" s="39"/>
      <c r="P148" s="39"/>
      <c r="Q148" s="162"/>
    </row>
    <row r="149" spans="2:17">
      <c r="B149" s="46"/>
      <c r="C149" s="39"/>
      <c r="D149" s="39"/>
      <c r="E149" s="39"/>
      <c r="F149" s="39"/>
      <c r="G149" s="39"/>
      <c r="H149" s="39"/>
      <c r="I149" s="39"/>
      <c r="J149" s="39"/>
      <c r="K149" s="39"/>
      <c r="L149" s="39"/>
      <c r="M149" s="39"/>
      <c r="N149" s="39"/>
      <c r="O149" s="39"/>
      <c r="P149" s="39"/>
      <c r="Q149" s="162"/>
    </row>
    <row r="150" spans="2:17">
      <c r="B150" s="46"/>
      <c r="C150" s="39"/>
      <c r="D150" s="39"/>
      <c r="E150" s="39"/>
      <c r="F150" s="39"/>
      <c r="G150" s="39"/>
      <c r="H150" s="39"/>
      <c r="I150" s="39"/>
      <c r="J150" s="39"/>
      <c r="K150" s="39"/>
      <c r="L150" s="39"/>
      <c r="M150" s="39"/>
      <c r="N150" s="39"/>
      <c r="O150" s="39"/>
      <c r="P150" s="39"/>
      <c r="Q150" s="162"/>
    </row>
    <row r="151" spans="2:17">
      <c r="B151" s="46"/>
      <c r="C151" s="39"/>
      <c r="D151" s="39"/>
      <c r="E151" s="39"/>
      <c r="F151" s="39"/>
      <c r="G151" s="39"/>
      <c r="H151" s="39"/>
      <c r="I151" s="39"/>
      <c r="J151" s="39"/>
      <c r="K151" s="39"/>
      <c r="L151" s="39"/>
      <c r="M151" s="39"/>
      <c r="N151" s="39"/>
      <c r="O151" s="39"/>
      <c r="P151" s="39"/>
      <c r="Q151" s="162"/>
    </row>
    <row r="152" spans="2:17">
      <c r="B152" s="46"/>
      <c r="C152" s="39"/>
      <c r="D152" s="39"/>
      <c r="E152" s="39"/>
      <c r="F152" s="39"/>
      <c r="G152" s="39"/>
      <c r="H152" s="39"/>
      <c r="I152" s="39"/>
      <c r="J152" s="39"/>
      <c r="K152" s="39"/>
      <c r="L152" s="39"/>
      <c r="M152" s="39"/>
      <c r="N152" s="39"/>
      <c r="O152" s="39"/>
      <c r="P152" s="39"/>
      <c r="Q152" s="162"/>
    </row>
    <row r="153" spans="2:17">
      <c r="B153" s="46"/>
      <c r="C153" s="39"/>
      <c r="D153" s="39"/>
      <c r="E153" s="39"/>
      <c r="F153" s="39"/>
      <c r="G153" s="39"/>
      <c r="H153" s="39"/>
      <c r="I153" s="39"/>
      <c r="J153" s="39"/>
      <c r="K153" s="39"/>
      <c r="L153" s="39"/>
      <c r="M153" s="39"/>
      <c r="N153" s="39"/>
      <c r="O153" s="39"/>
      <c r="P153" s="39"/>
      <c r="Q153" s="162"/>
    </row>
    <row r="154" spans="2:17">
      <c r="B154" s="46"/>
      <c r="C154" s="39"/>
      <c r="D154" s="39"/>
      <c r="E154" s="39"/>
      <c r="F154" s="39"/>
      <c r="G154" s="39"/>
      <c r="H154" s="39"/>
      <c r="I154" s="39"/>
      <c r="J154" s="39"/>
      <c r="K154" s="39"/>
      <c r="L154" s="39"/>
      <c r="M154" s="39"/>
      <c r="N154" s="39"/>
      <c r="O154" s="39"/>
      <c r="P154" s="39"/>
      <c r="Q154" s="162"/>
    </row>
    <row r="155" spans="2:17">
      <c r="B155" s="46"/>
      <c r="C155" s="39"/>
      <c r="D155" s="39"/>
      <c r="E155" s="39"/>
      <c r="F155" s="39"/>
      <c r="G155" s="39"/>
      <c r="H155" s="39"/>
      <c r="I155" s="39"/>
      <c r="J155" s="39"/>
      <c r="K155" s="39"/>
      <c r="L155" s="39"/>
      <c r="M155" s="39"/>
      <c r="N155" s="39"/>
      <c r="O155" s="39"/>
      <c r="P155" s="39"/>
      <c r="Q155" s="162"/>
    </row>
    <row r="156" spans="2:17">
      <c r="B156" s="163"/>
      <c r="C156" s="164"/>
      <c r="D156" s="164"/>
      <c r="E156" s="164"/>
      <c r="F156" s="164"/>
      <c r="G156" s="164"/>
      <c r="H156" s="164"/>
      <c r="I156" s="164"/>
      <c r="J156" s="164"/>
      <c r="K156" s="164"/>
      <c r="L156" s="164"/>
      <c r="M156" s="164"/>
      <c r="N156" s="164"/>
      <c r="O156" s="164"/>
      <c r="P156" s="164"/>
      <c r="Q156" s="165"/>
    </row>
    <row r="158" spans="2:17" ht="18.75">
      <c r="B158" s="157"/>
      <c r="C158" s="180" t="s">
        <v>183</v>
      </c>
      <c r="D158" s="158"/>
      <c r="E158" s="158"/>
      <c r="F158" s="158"/>
      <c r="G158" s="158"/>
      <c r="H158" s="158"/>
      <c r="I158" s="158"/>
      <c r="J158" s="158"/>
      <c r="K158" s="158"/>
      <c r="L158" s="158"/>
      <c r="M158" s="158"/>
      <c r="N158" s="158"/>
      <c r="O158" s="158"/>
      <c r="P158" s="158"/>
      <c r="Q158" s="159"/>
    </row>
    <row r="159" spans="2:17">
      <c r="B159" s="46"/>
      <c r="C159" s="39"/>
      <c r="D159" s="39"/>
      <c r="E159" s="39"/>
      <c r="F159" s="39"/>
      <c r="G159" s="39"/>
      <c r="H159" s="39"/>
      <c r="I159" s="39"/>
      <c r="J159" s="39"/>
      <c r="K159" s="39"/>
      <c r="L159" s="39"/>
      <c r="M159" s="39"/>
      <c r="N159" s="39"/>
      <c r="O159" s="39"/>
      <c r="P159" s="39"/>
      <c r="Q159" s="162"/>
    </row>
    <row r="160" spans="2:17">
      <c r="B160" s="163"/>
      <c r="C160" s="164" t="s">
        <v>161</v>
      </c>
      <c r="D160" s="164"/>
      <c r="E160" s="164"/>
      <c r="F160" s="164"/>
      <c r="G160" s="164"/>
      <c r="H160" s="164"/>
      <c r="I160" s="164"/>
      <c r="J160" s="164"/>
      <c r="K160" s="164"/>
      <c r="L160" s="164"/>
      <c r="M160" s="164"/>
      <c r="N160" s="164"/>
      <c r="O160" s="164"/>
      <c r="P160" s="164"/>
      <c r="Q160" s="165"/>
    </row>
    <row r="162" spans="15:16">
      <c r="O162" s="197" t="s">
        <v>225</v>
      </c>
      <c r="P162" s="198"/>
    </row>
  </sheetData>
  <sheetProtection password="FBB4" sheet="1" objects="1" scenarios="1"/>
  <mergeCells count="9">
    <mergeCell ref="B1:Q5"/>
    <mergeCell ref="B6:Q7"/>
    <mergeCell ref="B8:Q9"/>
    <mergeCell ref="D142:Q142"/>
    <mergeCell ref="B12:N14"/>
    <mergeCell ref="B19:N21"/>
    <mergeCell ref="C28:N28"/>
    <mergeCell ref="C39:N39"/>
    <mergeCell ref="C15:N1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codeName="Feuil1"/>
  <dimension ref="B1:AE43"/>
  <sheetViews>
    <sheetView showGridLines="0" showRowColHeaders="0" zoomScale="80" zoomScaleNormal="80" workbookViewId="0">
      <selection activeCell="C35" sqref="C35:H35"/>
    </sheetView>
  </sheetViews>
  <sheetFormatPr baseColWidth="10" defaultColWidth="11.42578125" defaultRowHeight="15"/>
  <cols>
    <col min="1" max="1" width="2.42578125" style="84" customWidth="1"/>
    <col min="2" max="2" width="45.5703125" style="84" customWidth="1"/>
    <col min="3" max="3" width="16.5703125" style="84" customWidth="1"/>
    <col min="4" max="4" width="18.5703125" style="84" customWidth="1"/>
    <col min="5" max="5" width="39.7109375" style="84" customWidth="1"/>
    <col min="6" max="6" width="25.28515625" style="84" customWidth="1"/>
    <col min="7" max="7" width="14.28515625" style="84" customWidth="1"/>
    <col min="8" max="8" width="16" style="84" customWidth="1"/>
    <col min="9" max="11" width="11.42578125" style="84"/>
    <col min="12" max="12" width="11.85546875" style="84" hidden="1" customWidth="1"/>
    <col min="13" max="23" width="11.42578125" style="84" hidden="1" customWidth="1"/>
    <col min="24" max="26" width="11.42578125" style="84" customWidth="1"/>
    <col min="27" max="16384" width="11.42578125" style="84"/>
  </cols>
  <sheetData>
    <row r="1" spans="2:26" ht="33" customHeight="1">
      <c r="B1" s="253" t="s">
        <v>224</v>
      </c>
      <c r="C1" s="253"/>
      <c r="D1" s="253"/>
      <c r="E1" s="253"/>
      <c r="F1" s="253"/>
      <c r="G1" s="253"/>
      <c r="H1" s="253"/>
      <c r="I1" s="253"/>
      <c r="J1" s="253"/>
      <c r="K1" s="253"/>
      <c r="L1" s="83"/>
    </row>
    <row r="2" spans="2:26">
      <c r="M2" s="84" t="s">
        <v>45</v>
      </c>
      <c r="N2" s="85" t="e">
        <f>ROUND(B$19*Q2,1)</f>
        <v>#VALUE!</v>
      </c>
      <c r="O2" s="84" t="s">
        <v>46</v>
      </c>
      <c r="P2" s="84" t="e">
        <f>CONCATENATE(M2,"   ",N2,O2)</f>
        <v>#VALUE!</v>
      </c>
      <c r="Q2" s="84">
        <v>2.99</v>
      </c>
      <c r="Z2" s="94" t="s">
        <v>180</v>
      </c>
    </row>
    <row r="3" spans="2:26">
      <c r="B3" s="168" t="s">
        <v>99</v>
      </c>
      <c r="C3" s="169" t="s">
        <v>4</v>
      </c>
      <c r="M3" s="84" t="s">
        <v>45</v>
      </c>
      <c r="N3" s="85" t="e">
        <f>ROUND(B$19*Q3,1)</f>
        <v>#VALUE!</v>
      </c>
      <c r="O3" s="84" t="s">
        <v>46</v>
      </c>
      <c r="P3" s="84" t="e">
        <f t="shared" ref="P3:P5" si="0">CONCATENATE(M3,"   ",N3,O3)</f>
        <v>#VALUE!</v>
      </c>
      <c r="Q3" s="84">
        <v>4.74</v>
      </c>
      <c r="Y3" s="195" t="s">
        <v>164</v>
      </c>
      <c r="Z3" s="182"/>
    </row>
    <row r="4" spans="2:26">
      <c r="B4" s="170" t="s">
        <v>142</v>
      </c>
      <c r="C4" s="183"/>
      <c r="M4" s="84" t="s">
        <v>45</v>
      </c>
      <c r="N4" s="85" t="e">
        <f>ROUND(B$19*Q4,1)</f>
        <v>#VALUE!</v>
      </c>
      <c r="O4" s="84" t="s">
        <v>46</v>
      </c>
      <c r="P4" s="84" t="e">
        <f t="shared" si="0"/>
        <v>#VALUE!</v>
      </c>
      <c r="Q4" s="84">
        <v>6.2</v>
      </c>
      <c r="Y4" s="195" t="s">
        <v>165</v>
      </c>
      <c r="Z4" s="182"/>
    </row>
    <row r="5" spans="2:26">
      <c r="B5" s="170" t="s">
        <v>143</v>
      </c>
      <c r="C5" s="184"/>
      <c r="M5" s="84" t="s">
        <v>45</v>
      </c>
      <c r="N5" s="85" t="e">
        <f>ROUND(B$19*Q5,1)</f>
        <v>#VALUE!</v>
      </c>
      <c r="O5" s="84" t="s">
        <v>46</v>
      </c>
      <c r="P5" s="84" t="e">
        <f t="shared" si="0"/>
        <v>#VALUE!</v>
      </c>
      <c r="Q5" s="84">
        <v>7.75</v>
      </c>
      <c r="Y5" s="195" t="s">
        <v>166</v>
      </c>
      <c r="Z5" s="182"/>
    </row>
    <row r="6" spans="2:26">
      <c r="B6" s="170" t="s">
        <v>144</v>
      </c>
      <c r="C6" s="185"/>
      <c r="Y6" s="195" t="s">
        <v>167</v>
      </c>
      <c r="Z6" s="182"/>
    </row>
    <row r="7" spans="2:26" hidden="1">
      <c r="B7" s="170" t="s">
        <v>43</v>
      </c>
      <c r="C7" s="186"/>
      <c r="P7" s="86">
        <v>0.5</v>
      </c>
      <c r="Y7" s="195" t="s">
        <v>168</v>
      </c>
      <c r="Z7" s="182"/>
    </row>
    <row r="8" spans="2:26" hidden="1">
      <c r="B8" s="170" t="s">
        <v>44</v>
      </c>
      <c r="C8" s="186"/>
      <c r="P8" s="87"/>
      <c r="Y8" s="195" t="s">
        <v>169</v>
      </c>
      <c r="Z8" s="182"/>
    </row>
    <row r="9" spans="2:26">
      <c r="B9" s="170" t="s">
        <v>146</v>
      </c>
      <c r="C9" s="187"/>
      <c r="M9" s="84" t="s">
        <v>45</v>
      </c>
      <c r="N9" s="85" t="e">
        <f>ROUND(B$16*Q2,1)</f>
        <v>#VALUE!</v>
      </c>
      <c r="O9" s="84" t="s">
        <v>46</v>
      </c>
      <c r="P9" s="84" t="e">
        <f>CONCATENATE(M9,"   ",N9,O9)</f>
        <v>#VALUE!</v>
      </c>
      <c r="Q9" s="84">
        <v>2.99</v>
      </c>
      <c r="Y9" s="195" t="s">
        <v>170</v>
      </c>
      <c r="Z9" s="182"/>
    </row>
    <row r="10" spans="2:26">
      <c r="B10" s="170" t="s">
        <v>145</v>
      </c>
      <c r="C10" s="188"/>
      <c r="M10" s="84" t="s">
        <v>45</v>
      </c>
      <c r="N10" s="85" t="e">
        <f>ROUND(B$16*Q3,1)</f>
        <v>#VALUE!</v>
      </c>
      <c r="O10" s="84" t="s">
        <v>46</v>
      </c>
      <c r="P10" s="84" t="e">
        <f t="shared" ref="P10:P12" si="1">CONCATENATE(M10,"   ",N10,O10)</f>
        <v>#VALUE!</v>
      </c>
      <c r="Q10" s="84">
        <v>4.74</v>
      </c>
      <c r="Y10" s="195" t="s">
        <v>171</v>
      </c>
      <c r="Z10" s="182"/>
    </row>
    <row r="11" spans="2:26">
      <c r="B11" s="170" t="s">
        <v>5</v>
      </c>
      <c r="C11" s="189"/>
      <c r="E11" s="88"/>
      <c r="M11" s="84" t="s">
        <v>45</v>
      </c>
      <c r="N11" s="85" t="e">
        <f>ROUND(B$16*Q4,1)</f>
        <v>#VALUE!</v>
      </c>
      <c r="O11" s="84" t="s">
        <v>46</v>
      </c>
      <c r="P11" s="84" t="e">
        <f t="shared" si="1"/>
        <v>#VALUE!</v>
      </c>
      <c r="Q11" s="84">
        <v>6.2</v>
      </c>
      <c r="Y11" s="195" t="s">
        <v>172</v>
      </c>
      <c r="Z11" s="182"/>
    </row>
    <row r="12" spans="2:26">
      <c r="B12" s="71" t="s">
        <v>8</v>
      </c>
      <c r="C12" s="190"/>
      <c r="M12" s="84" t="s">
        <v>45</v>
      </c>
      <c r="N12" s="85" t="e">
        <f>ROUND(B$16*Q5,1)</f>
        <v>#VALUE!</v>
      </c>
      <c r="O12" s="84" t="s">
        <v>46</v>
      </c>
      <c r="P12" s="84" t="e">
        <f t="shared" si="1"/>
        <v>#VALUE!</v>
      </c>
      <c r="Q12" s="84">
        <v>7.75</v>
      </c>
      <c r="Y12" s="195" t="s">
        <v>173</v>
      </c>
      <c r="Z12" s="182"/>
    </row>
    <row r="13" spans="2:26">
      <c r="B13" s="170" t="s">
        <v>222</v>
      </c>
      <c r="C13" s="93"/>
      <c r="P13" s="90"/>
      <c r="Y13" s="195" t="s">
        <v>174</v>
      </c>
      <c r="Z13" s="182"/>
    </row>
    <row r="14" spans="2:26" ht="10.5" customHeight="1">
      <c r="C14" s="89"/>
      <c r="P14" s="91"/>
      <c r="Y14" s="195" t="s">
        <v>175</v>
      </c>
      <c r="Z14" s="182"/>
    </row>
    <row r="15" spans="2:26" ht="15.75" customHeight="1">
      <c r="B15" s="92" t="s">
        <v>110</v>
      </c>
      <c r="C15" s="92" t="s">
        <v>7</v>
      </c>
      <c r="M15" s="93" t="b">
        <v>0</v>
      </c>
      <c r="N15" s="94"/>
      <c r="P15" s="91"/>
      <c r="Y15" s="195" t="s">
        <v>176</v>
      </c>
      <c r="Z15" s="182"/>
    </row>
    <row r="16" spans="2:26">
      <c r="B16" s="95" t="str">
        <f>IF(OR(C4="",C5="",C6="",C9=""),"",ROUND(C4/C10/C5/C9/C6,2))</f>
        <v/>
      </c>
      <c r="C16" s="96" t="str">
        <f>IF(B16="","",IF(C11=0,P9,IF(C11=1,P10,IF(C11=2,P11,IF(C11=3,P12,C11*B16)))))</f>
        <v/>
      </c>
      <c r="P16" s="91"/>
      <c r="Y16" s="195" t="s">
        <v>177</v>
      </c>
      <c r="Z16" s="182"/>
    </row>
    <row r="17" spans="2:31">
      <c r="C17" s="89"/>
      <c r="M17" s="89">
        <f>IF(AND(B19&gt;1,B19&lt;=3,M15 =TRUE),1,0)</f>
        <v>0</v>
      </c>
      <c r="P17" s="91"/>
      <c r="Y17" s="195" t="s">
        <v>178</v>
      </c>
      <c r="Z17" s="182"/>
    </row>
    <row r="18" spans="2:31">
      <c r="B18" s="92" t="s">
        <v>47</v>
      </c>
      <c r="C18" s="92"/>
      <c r="M18" s="84">
        <f>IF(AND(B16&lt;=3,M15 =TRUE),1,0)</f>
        <v>0</v>
      </c>
      <c r="P18" s="91"/>
      <c r="Y18" s="195" t="s">
        <v>179</v>
      </c>
      <c r="Z18" s="182"/>
    </row>
    <row r="19" spans="2:31">
      <c r="B19" s="95" t="str">
        <f>IF(C11&gt;=100,"",IF(OR(C4="",C5="",C6="",C9=""),"",C4/(C23*C5*C6*C9)))</f>
        <v/>
      </c>
      <c r="C19" s="96"/>
      <c r="M19" s="84">
        <f>IF(M15=TRUE,1,0)</f>
        <v>0</v>
      </c>
      <c r="P19" s="91"/>
      <c r="Y19" s="196" t="s">
        <v>181</v>
      </c>
      <c r="Z19" s="181">
        <f>SUM(Z3:Z18)</f>
        <v>0</v>
      </c>
    </row>
    <row r="21" spans="2:31" ht="31.5" customHeight="1">
      <c r="B21" s="97" t="s">
        <v>208</v>
      </c>
      <c r="C21" s="97" t="s">
        <v>2</v>
      </c>
      <c r="M21" s="236"/>
      <c r="N21" s="237"/>
      <c r="O21" s="237"/>
      <c r="P21" s="237"/>
      <c r="Q21" s="237"/>
      <c r="R21" s="237"/>
      <c r="S21" s="237"/>
      <c r="T21" s="237"/>
      <c r="U21" s="237"/>
    </row>
    <row r="22" spans="2:31" ht="32.25" customHeight="1">
      <c r="B22" s="98" t="s">
        <v>141</v>
      </c>
      <c r="C22" s="99" t="str">
        <f>IF(OR($C$4="", $C$5=""),"",ROUND(($C$4*0.0015)/($C$5*0.125),0))</f>
        <v/>
      </c>
      <c r="E22" s="84" t="s">
        <v>57</v>
      </c>
      <c r="M22" s="94" t="s">
        <v>58</v>
      </c>
      <c r="N22" s="84" t="s">
        <v>51</v>
      </c>
    </row>
    <row r="23" spans="2:31" ht="51" customHeight="1">
      <c r="B23" s="140" t="s">
        <v>204</v>
      </c>
      <c r="C23" s="100" t="str">
        <f>IF(OR(C4="",C5="",C6="",),"",ROUNDUP(($C$4*0.0015)/($C$5*$C$6),0))</f>
        <v/>
      </c>
      <c r="M23" s="94" t="s">
        <v>84</v>
      </c>
      <c r="N23" s="84" t="s">
        <v>48</v>
      </c>
      <c r="AE23" s="193"/>
    </row>
    <row r="24" spans="2:31" ht="32.25" customHeight="1">
      <c r="B24" s="98" t="s">
        <v>203</v>
      </c>
      <c r="C24" s="99" t="str">
        <f>IF(OR($C$4="", $C$5="",$C$6="",$C$9=""),"",ROUNDUP(($C$4)/(1*$C$5*$C$6*$C$9),0))</f>
        <v/>
      </c>
      <c r="D24" s="238" t="str">
        <f>IF(C11&gt;100,"",IF(C24&gt;C23,"Attention le nombre d'ouverture pour atteindre la SA de 1 est supérieur au nombre maximum",""))</f>
        <v/>
      </c>
      <c r="E24" s="238"/>
      <c r="F24" s="261" t="str">
        <f>IF(C4="","",IF(ABS(C12-B16)&gt;=0.0095,  "la valeur de la sensibilité analytique du rapport differe de la SA calculée",""))</f>
        <v/>
      </c>
      <c r="L24" s="84">
        <f>IF(D24&lt;&gt;"",1,0)</f>
        <v>0</v>
      </c>
      <c r="M24" s="94" t="s">
        <v>85</v>
      </c>
      <c r="N24" s="84" t="s">
        <v>50</v>
      </c>
    </row>
    <row r="25" spans="2:31" ht="32.25" customHeight="1">
      <c r="B25" s="98" t="s">
        <v>202</v>
      </c>
      <c r="C25" s="99" t="str">
        <f>IF(C24="","",ROUNDUP(C24/3,0))</f>
        <v/>
      </c>
      <c r="D25" s="238" t="str">
        <f>IF(C11&gt;100,"",IF(C25&gt;C23,"Attention le nombre d'ouverture pour atteindre la SA de 3 est supérieur au nombre maximum",""))</f>
        <v/>
      </c>
      <c r="E25" s="238"/>
      <c r="F25" s="261"/>
      <c r="L25" s="84">
        <f>IF(D25&lt;&gt;"",1,0)</f>
        <v>0</v>
      </c>
      <c r="M25" s="94" t="s">
        <v>86</v>
      </c>
      <c r="N25" s="84" t="s">
        <v>49</v>
      </c>
    </row>
    <row r="26" spans="2:31" ht="12" customHeight="1" thickBot="1"/>
    <row r="27" spans="2:31" ht="20.25" customHeight="1">
      <c r="B27" s="101" t="s">
        <v>3</v>
      </c>
      <c r="C27" s="102"/>
      <c r="D27" s="102"/>
      <c r="E27" s="102"/>
      <c r="F27" s="102"/>
      <c r="G27" s="102"/>
      <c r="H27" s="102"/>
      <c r="I27" s="102"/>
      <c r="J27" s="102"/>
      <c r="K27" s="103"/>
      <c r="L27" s="104"/>
      <c r="M27" s="94" t="s">
        <v>87</v>
      </c>
      <c r="N27" s="84" t="s">
        <v>52</v>
      </c>
    </row>
    <row r="28" spans="2:31" ht="34.5" customHeight="1">
      <c r="B28" s="105" t="s">
        <v>217</v>
      </c>
      <c r="C28" s="242" t="str">
        <f>IF(C11&gt;=100,"Sans objet: nombre de fibres comptées supérieur à 100",IF(OR(C22="",C23="",C24="",C25=""),"",C23))</f>
        <v/>
      </c>
      <c r="D28" s="242"/>
      <c r="E28" s="242"/>
      <c r="F28" s="242"/>
      <c r="G28" s="242"/>
      <c r="H28" s="242"/>
      <c r="I28" s="242"/>
      <c r="J28" s="242"/>
      <c r="K28" s="243"/>
      <c r="L28" s="106"/>
      <c r="M28" s="94" t="s">
        <v>88</v>
      </c>
      <c r="N28" s="84" t="s">
        <v>53</v>
      </c>
    </row>
    <row r="29" spans="2:31" ht="31.5" customHeight="1">
      <c r="B29" s="105" t="s">
        <v>10</v>
      </c>
      <c r="C29" s="239" t="str">
        <f>IF(C28="","",IF(C11&gt;=100,N22,IF( C10&gt;C23,N24,IF(AND(C9&gt;=666,C10&lt;C24,M18=0),N23,IF(AND(C9&gt;=666,C10&lt;C25,M18=1),N23,IF(AND(C9&gt;222,C10&lt;C25),N23,IF(AND(C9&lt;222,C10&lt;C25),N23,N25)))))))</f>
        <v/>
      </c>
      <c r="D29" s="240"/>
      <c r="E29" s="240"/>
      <c r="F29" s="240"/>
      <c r="G29" s="240"/>
      <c r="H29" s="240"/>
      <c r="I29" s="240"/>
      <c r="J29" s="240"/>
      <c r="K29" s="241"/>
      <c r="L29" s="106">
        <f>IF(C29=N23,1,IF(C29=N24,1,0))</f>
        <v>0</v>
      </c>
      <c r="M29" s="94" t="s">
        <v>89</v>
      </c>
      <c r="N29" s="84" t="s">
        <v>54</v>
      </c>
    </row>
    <row r="30" spans="2:31" ht="21" customHeight="1">
      <c r="B30" s="107" t="s">
        <v>9</v>
      </c>
      <c r="C30" s="244" t="str">
        <f>IF(B16="","",IF(AND(C9&lt;222,B16&lt;=3),N30,IF(C11&gt;=100,N33,IF(AND(B16&gt;=1,B16&gt;1,M18=1),N28,IF(B16&lt;=1,IF(C10&gt;C23,N30,N27),IF(M18=0,IF(C10&gt;C23,N30,N29),N28))))))</f>
        <v/>
      </c>
      <c r="D30" s="245"/>
      <c r="E30" s="245"/>
      <c r="F30" s="245"/>
      <c r="G30" s="245"/>
      <c r="H30" s="245"/>
      <c r="I30" s="245"/>
      <c r="J30" s="245"/>
      <c r="K30" s="246"/>
      <c r="L30" s="106">
        <f>IF(C30=N29,1,0)</f>
        <v>0</v>
      </c>
      <c r="M30" s="108" t="s">
        <v>90</v>
      </c>
      <c r="N30" s="84" t="s">
        <v>111</v>
      </c>
    </row>
    <row r="31" spans="2:31" ht="18.75">
      <c r="B31" s="109" t="s">
        <v>6</v>
      </c>
      <c r="C31" s="254" t="str">
        <f>IF(C28="","",IF(L31&gt;0,N31,N32))</f>
        <v/>
      </c>
      <c r="D31" s="255"/>
      <c r="E31" s="255"/>
      <c r="F31" s="255"/>
      <c r="G31" s="255"/>
      <c r="H31" s="255"/>
      <c r="I31" s="255"/>
      <c r="J31" s="255"/>
      <c r="K31" s="256"/>
      <c r="L31" s="110">
        <f>L30+L29</f>
        <v>0</v>
      </c>
      <c r="M31" s="94" t="s">
        <v>106</v>
      </c>
      <c r="N31" s="84" t="s">
        <v>56</v>
      </c>
    </row>
    <row r="32" spans="2:31" ht="9" customHeight="1" thickBot="1">
      <c r="B32" s="111"/>
      <c r="C32" s="112"/>
      <c r="D32" s="112"/>
      <c r="E32" s="112"/>
      <c r="F32" s="112"/>
      <c r="G32" s="112"/>
      <c r="H32" s="112"/>
      <c r="I32" s="112"/>
      <c r="J32" s="112"/>
      <c r="K32" s="113"/>
      <c r="M32" s="94" t="s">
        <v>91</v>
      </c>
      <c r="N32" s="84" t="s">
        <v>55</v>
      </c>
    </row>
    <row r="33" spans="2:20" ht="11.25" customHeight="1" thickBot="1">
      <c r="B33" s="98"/>
      <c r="M33" s="94" t="s">
        <v>92</v>
      </c>
      <c r="N33" s="84" t="s">
        <v>66</v>
      </c>
    </row>
    <row r="34" spans="2:20">
      <c r="B34" s="258" t="s">
        <v>11</v>
      </c>
      <c r="C34" s="259"/>
      <c r="D34" s="259"/>
      <c r="E34" s="259"/>
      <c r="F34" s="259"/>
      <c r="G34" s="259"/>
      <c r="H34" s="259"/>
      <c r="I34" s="259"/>
      <c r="J34" s="259"/>
      <c r="K34" s="260"/>
    </row>
    <row r="35" spans="2:20" ht="28.5" customHeight="1">
      <c r="B35" s="114" t="s">
        <v>70</v>
      </c>
      <c r="C35" s="257" t="str">
        <f>IF(C11&gt;=100,"",IF(C4="","",IF(AND(C11&lt;=100,C9&gt;=666),"",IF(AND(B19&lt;=3,B16&gt;1,M17=1),"",IF(AND(M15=TRUE,C9&gt;=222),"",N35)))))</f>
        <v/>
      </c>
      <c r="D35" s="257"/>
      <c r="E35" s="257"/>
      <c r="F35" s="257"/>
      <c r="G35" s="257"/>
      <c r="H35" s="257"/>
      <c r="I35" s="115"/>
      <c r="J35" s="115"/>
      <c r="K35" s="116"/>
      <c r="M35" s="84" t="s">
        <v>107</v>
      </c>
      <c r="N35" s="84" t="s">
        <v>67</v>
      </c>
      <c r="T35" s="84" t="str">
        <f>IF(C28="","",IF(C11&gt;=100,N22,IF(C10&lt;C25,N23,IF(C10&gt;C28,N24,IF(G37&lt;&gt;"",M23,N25)))))</f>
        <v/>
      </c>
    </row>
    <row r="36" spans="2:20" ht="31.5" customHeight="1">
      <c r="B36" s="114" t="s">
        <v>71</v>
      </c>
      <c r="C36" s="250" t="str">
        <f>IF(C11="","",IF(C11&gt;=100,"",IF(B19&gt;3,"L'augmentation  de la fraction analysée à volume constant ne permet en AUCUN CAS  d'atteindre la sensibilité analytique  réglementaire, elle permet unique de réduire le nombre d'ouverture de grille","")))</f>
        <v/>
      </c>
      <c r="D36" s="250"/>
      <c r="E36" s="250"/>
      <c r="F36" s="250"/>
      <c r="G36" s="250"/>
      <c r="H36" s="250"/>
      <c r="I36" s="250"/>
      <c r="J36" s="250"/>
      <c r="K36" s="251"/>
      <c r="M36" s="84" t="s">
        <v>96</v>
      </c>
      <c r="N36" s="84" t="s">
        <v>98</v>
      </c>
      <c r="T36" s="84" t="str">
        <f>IF(C12="","",IF(C11&gt;100,N33,IF(AND(C12&gt;1,B19&lt;=1),N29,IF(C12&lt;=1,IF(C10&gt;C23,N30,N27),IF(M17=1,IF(C10&gt;C23,N30,N28),N29)))))</f>
        <v/>
      </c>
    </row>
    <row r="37" spans="2:20" ht="35.25" customHeight="1">
      <c r="B37" s="114" t="s">
        <v>72</v>
      </c>
      <c r="C37" s="249" t="str">
        <f>IF(C28="","",IF(OR(C11&gt;=100,C9&lt;222),"",IF(AND(C9&gt;666,C10&lt;C24,M18=1),"",IF(AND(C9&gt;666,C10&lt;C24,M18=0),N40,IF(AND(C9&gt;666,C10&gt;C23),N42,IF(AND(C10&lt;C25,M17=1),N40,IF(AND(C10&gt;C23,M17=1),N42,"")))))))</f>
        <v/>
      </c>
      <c r="D37" s="249"/>
      <c r="E37" s="249"/>
      <c r="F37" s="249"/>
      <c r="G37" s="117" t="str">
        <f>IF(C28="","",IF(OR(C11&gt;=100,C9&lt;222),"",IF(AND(C9&gt;666,C10&lt;C24,C10&gt;C25,M18=1),"",IF(AND(C9&gt;666,C10&lt;C24,M18=0),C24,IF(AND(C9&lt;666,C10&lt;C25,M17=0),"",IF(AND(C10&gt;=C25,C10&lt;C24,M17=0),"",IF(AND(C10&lt;C25,M19=1),C25,IF(C10&gt;C23,"",IF(AND(M17=1,C10&gt;C25),"",IF(C10&lt;C24,C24,IF(AND(C9&gt;666,C10&gt;C23),"",IF(AND(C10&lt;C25,M17=1),C25,IF(AND(C10&gt;C23,M17=1),"","")))))))))))))</f>
        <v/>
      </c>
      <c r="H37" s="118"/>
      <c r="I37" s="115"/>
      <c r="J37" s="115"/>
      <c r="K37" s="116"/>
      <c r="M37" s="84" t="s">
        <v>68</v>
      </c>
      <c r="N37" s="84">
        <f>IF(C11&lt;100,1,0)</f>
        <v>1</v>
      </c>
      <c r="P37" s="84" t="s">
        <v>15</v>
      </c>
      <c r="Q37" s="84" t="s">
        <v>69</v>
      </c>
      <c r="R37" s="84" t="s">
        <v>40</v>
      </c>
      <c r="T37" s="84" t="str">
        <f>IF(C28="","",IF(L31&gt;0,N31,N32))</f>
        <v/>
      </c>
    </row>
    <row r="38" spans="2:20" ht="15.75" thickBot="1">
      <c r="B38" s="111"/>
      <c r="C38" s="112"/>
      <c r="D38" s="119"/>
      <c r="E38" s="120"/>
      <c r="F38" s="252"/>
      <c r="G38" s="252"/>
      <c r="H38" s="121"/>
      <c r="I38" s="121"/>
      <c r="J38" s="122"/>
      <c r="K38" s="123"/>
      <c r="P38" s="84">
        <v>1</v>
      </c>
    </row>
    <row r="39" spans="2:20" ht="47.25" customHeight="1">
      <c r="B39" s="106" t="s">
        <v>109</v>
      </c>
      <c r="C39" s="247"/>
      <c r="D39" s="248"/>
      <c r="E39" s="248"/>
      <c r="F39" s="248"/>
      <c r="M39" s="84">
        <f>IF(AND(B19&gt;1,B19&lt;=3,M15 =TRUE),1,0)</f>
        <v>0</v>
      </c>
      <c r="P39" s="84">
        <v>0.75</v>
      </c>
    </row>
    <row r="40" spans="2:20">
      <c r="B40" s="106"/>
      <c r="M40" s="84" t="s">
        <v>93</v>
      </c>
      <c r="N40" s="84" t="s">
        <v>73</v>
      </c>
    </row>
    <row r="41" spans="2:20">
      <c r="M41" s="84" t="s">
        <v>94</v>
      </c>
      <c r="N41" s="84" t="s">
        <v>74</v>
      </c>
    </row>
    <row r="42" spans="2:20">
      <c r="M42" s="84" t="s">
        <v>95</v>
      </c>
      <c r="N42" s="84" t="s">
        <v>97</v>
      </c>
    </row>
    <row r="43" spans="2:20" hidden="1">
      <c r="C43" s="84" t="s">
        <v>108</v>
      </c>
    </row>
  </sheetData>
  <sheetProtection password="FBB4" sheet="1" objects="1" scenarios="1"/>
  <mergeCells count="15">
    <mergeCell ref="C39:F39"/>
    <mergeCell ref="C37:F37"/>
    <mergeCell ref="C36:K36"/>
    <mergeCell ref="F38:G38"/>
    <mergeCell ref="B1:K1"/>
    <mergeCell ref="C31:K31"/>
    <mergeCell ref="C35:H35"/>
    <mergeCell ref="B34:K34"/>
    <mergeCell ref="F24:F25"/>
    <mergeCell ref="M21:U21"/>
    <mergeCell ref="D24:E24"/>
    <mergeCell ref="C29:K29"/>
    <mergeCell ref="C28:K28"/>
    <mergeCell ref="C30:K30"/>
    <mergeCell ref="D25:E25"/>
  </mergeCells>
  <conditionalFormatting sqref="L29:L30 C29:C30">
    <cfRule type="containsText" dxfId="24" priority="16" operator="containsText" text="NON">
      <formula>NOT(ISERROR(SEARCH("NON",C29)))</formula>
    </cfRule>
    <cfRule type="containsText" dxfId="23" priority="17" operator="containsText" text="OUI">
      <formula>NOT(ISERROR(SEARCH("OUI",C29)))</formula>
    </cfRule>
    <cfRule type="colorScale" priority="18">
      <colorScale>
        <cfvo type="min" val="0"/>
        <cfvo type="percentile" val="50"/>
        <cfvo type="max" val="0"/>
        <color rgb="FFF8696B"/>
        <color rgb="FFFFEB84"/>
        <color rgb="FF63BE7B"/>
      </colorScale>
    </cfRule>
  </conditionalFormatting>
  <conditionalFormatting sqref="C28:C30 L28:L30">
    <cfRule type="containsText" dxfId="22" priority="12" operator="containsText" text="NON">
      <formula>NOT(ISERROR(SEARCH("NON",C28)))</formula>
    </cfRule>
    <cfRule type="containsText" dxfId="21" priority="13" operator="containsText" text="OUI">
      <formula>NOT(ISERROR(SEARCH("OUI",C28)))</formula>
    </cfRule>
    <cfRule type="containsText" dxfId="20" priority="15" operator="containsText" text="Sans">
      <formula>NOT(ISERROR(SEARCH("Sans",C28)))</formula>
    </cfRule>
  </conditionalFormatting>
  <conditionalFormatting sqref="C31 L31">
    <cfRule type="containsText" dxfId="19" priority="14" operator="containsText" text="Conforme">
      <formula>NOT(ISERROR(SEARCH("Conforme",C31)))</formula>
    </cfRule>
  </conditionalFormatting>
  <conditionalFormatting sqref="C31">
    <cfRule type="containsText" dxfId="18" priority="10" operator="containsText" text="revoir">
      <formula>NOT(ISERROR(SEARCH("revoir",C31)))</formula>
    </cfRule>
    <cfRule type="containsText" dxfId="17" priority="11" operator="containsText" text="NON">
      <formula>NOT(ISERROR(SEARCH("NON",C31)))</formula>
    </cfRule>
  </conditionalFormatting>
  <conditionalFormatting sqref="M21">
    <cfRule type="containsText" dxfId="16" priority="7" operator="containsText" text="NON">
      <formula>NOT(ISERROR(SEARCH("NON",M21)))</formula>
    </cfRule>
    <cfRule type="containsText" dxfId="15" priority="8" operator="containsText" text="OUI">
      <formula>NOT(ISERROR(SEARCH("OUI",M21)))</formula>
    </cfRule>
    <cfRule type="containsText" dxfId="14" priority="9" operator="containsText" text="Sans">
      <formula>NOT(ISERROR(SEARCH("Sans",M21)))</formula>
    </cfRule>
  </conditionalFormatting>
  <conditionalFormatting sqref="C24:C25">
    <cfRule type="cellIs" dxfId="13" priority="6" operator="greaterThan">
      <formula>$C$23</formula>
    </cfRule>
  </conditionalFormatting>
  <conditionalFormatting sqref="B19">
    <cfRule type="cellIs" dxfId="12" priority="5" operator="greaterThan">
      <formula>3</formula>
    </cfRule>
  </conditionalFormatting>
  <conditionalFormatting sqref="D24:E24">
    <cfRule type="cellIs" dxfId="11" priority="3" operator="notEqual">
      <formula>""""""</formula>
    </cfRule>
  </conditionalFormatting>
  <conditionalFormatting sqref="D25:E25">
    <cfRule type="cellIs" dxfId="10" priority="2" operator="notEqual">
      <formula>""""""</formula>
    </cfRule>
  </conditionalFormatting>
  <conditionalFormatting sqref="B16">
    <cfRule type="cellIs" dxfId="9" priority="1" operator="greaterThan">
      <formula>3</formula>
    </cfRule>
  </conditionalFormatting>
  <pageMargins left="0.7" right="0.7" top="0.75" bottom="0.75" header="0.3" footer="0.3"/>
  <pageSetup paperSize="9" orientation="portrait" verticalDpi="1200" r:id="rId1"/>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dimension ref="D2:V7"/>
  <sheetViews>
    <sheetView showGridLines="0" showRowColHeaders="0" workbookViewId="0">
      <selection activeCell="G39" sqref="G39"/>
    </sheetView>
  </sheetViews>
  <sheetFormatPr baseColWidth="10" defaultRowHeight="15"/>
  <cols>
    <col min="3" max="3" width="12.85546875" bestFit="1" customWidth="1"/>
    <col min="6" max="6" width="12.85546875" bestFit="1" customWidth="1"/>
    <col min="7" max="11" width="14.7109375" customWidth="1"/>
    <col min="20" max="23" width="12.7109375" customWidth="1"/>
  </cols>
  <sheetData>
    <row r="2" spans="4:22">
      <c r="U2" s="2" t="s">
        <v>14</v>
      </c>
      <c r="V2" s="2" t="s">
        <v>16</v>
      </c>
    </row>
    <row r="3" spans="4:22">
      <c r="D3" s="1"/>
      <c r="U3" s="6">
        <f>synthèse!C4</f>
        <v>0</v>
      </c>
      <c r="V3" s="55">
        <f>synthèse!C5</f>
        <v>0</v>
      </c>
    </row>
    <row r="4" spans="4:22">
      <c r="G4" s="8"/>
      <c r="H4" s="1"/>
      <c r="I4" s="1"/>
      <c r="J4" s="1"/>
      <c r="K4" s="1"/>
      <c r="L4" s="1"/>
    </row>
    <row r="5" spans="4:22">
      <c r="G5" s="1"/>
      <c r="H5" s="1"/>
      <c r="I5" s="8"/>
      <c r="J5" s="1"/>
      <c r="K5" s="1"/>
      <c r="L5" s="1"/>
    </row>
    <row r="6" spans="4:22">
      <c r="G6" s="1"/>
      <c r="H6" s="1"/>
      <c r="I6" s="1"/>
      <c r="J6" s="1"/>
      <c r="K6" s="1"/>
      <c r="L6" s="1"/>
    </row>
    <row r="7" spans="4:22">
      <c r="G7" s="1"/>
      <c r="H7" s="1"/>
      <c r="I7" s="1"/>
      <c r="J7" s="1"/>
      <c r="K7" s="1"/>
      <c r="L7" s="1"/>
    </row>
  </sheetData>
  <sheetProtection password="FBB4" sheet="1" objects="1" scenario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dimension ref="B1:S45"/>
  <sheetViews>
    <sheetView showGridLines="0" showRowColHeaders="0" workbookViewId="0">
      <pane ySplit="3" topLeftCell="A19" activePane="bottomLeft" state="frozenSplit"/>
      <selection pane="bottomLeft" activeCell="J39" sqref="J39"/>
    </sheetView>
  </sheetViews>
  <sheetFormatPr baseColWidth="10" defaultRowHeight="15"/>
  <cols>
    <col min="1" max="1" width="2.42578125" customWidth="1"/>
    <col min="15" max="15" width="14.28515625" customWidth="1"/>
    <col min="16" max="16" width="13" customWidth="1"/>
  </cols>
  <sheetData>
    <row r="1" spans="2:19" ht="18">
      <c r="G1" s="2" t="s">
        <v>12</v>
      </c>
      <c r="H1" s="2" t="s">
        <v>13</v>
      </c>
      <c r="I1" s="64"/>
      <c r="J1" s="2" t="s">
        <v>17</v>
      </c>
      <c r="K1" s="2"/>
      <c r="L1" s="137" t="s">
        <v>14</v>
      </c>
      <c r="M1" s="9" t="s">
        <v>15</v>
      </c>
      <c r="N1" s="137" t="s">
        <v>16</v>
      </c>
      <c r="O1" s="10" t="s">
        <v>122</v>
      </c>
      <c r="P1" s="131">
        <v>0.125</v>
      </c>
      <c r="Q1" s="137" t="s">
        <v>121</v>
      </c>
    </row>
    <row r="2" spans="2:19">
      <c r="G2" s="4">
        <f>O2/10</f>
        <v>1</v>
      </c>
      <c r="H2" s="5">
        <v>3</v>
      </c>
      <c r="I2" s="13">
        <v>1.5E-3</v>
      </c>
      <c r="J2" s="150">
        <v>1000</v>
      </c>
      <c r="K2" s="2">
        <v>7000</v>
      </c>
      <c r="L2" s="139">
        <f>synthèse!C4</f>
        <v>0</v>
      </c>
      <c r="M2" s="7">
        <v>1</v>
      </c>
      <c r="N2" s="138">
        <f>synthèse!C5</f>
        <v>0</v>
      </c>
      <c r="O2" s="129">
        <v>10</v>
      </c>
      <c r="P2" s="133">
        <f>P1</f>
        <v>0.125</v>
      </c>
      <c r="Q2" s="136">
        <f>synthèse!C9</f>
        <v>0</v>
      </c>
    </row>
    <row r="3" spans="2:19" ht="36">
      <c r="B3" s="141"/>
      <c r="C3" s="141"/>
      <c r="D3" s="141"/>
      <c r="E3" s="141"/>
      <c r="J3" s="149" t="s">
        <v>155</v>
      </c>
      <c r="N3" s="124"/>
    </row>
    <row r="4" spans="2:19">
      <c r="K4" s="135" t="s">
        <v>35</v>
      </c>
      <c r="L4" s="144" t="s">
        <v>124</v>
      </c>
      <c r="M4" s="144"/>
      <c r="N4" s="144"/>
      <c r="O4" s="144"/>
      <c r="P4" s="144"/>
      <c r="Q4" s="144"/>
      <c r="R4" s="134"/>
      <c r="S4" s="134"/>
    </row>
    <row r="5" spans="2:19" ht="23.25">
      <c r="B5" s="262" t="s">
        <v>112</v>
      </c>
      <c r="C5" s="262"/>
      <c r="D5" s="262"/>
      <c r="E5" s="262"/>
      <c r="F5" s="262"/>
      <c r="G5" s="262"/>
      <c r="H5" s="262"/>
      <c r="K5" s="135" t="s">
        <v>14</v>
      </c>
      <c r="L5" s="144" t="s">
        <v>129</v>
      </c>
      <c r="M5" s="144"/>
      <c r="N5" s="144"/>
      <c r="O5" s="144"/>
      <c r="P5" s="144"/>
      <c r="Q5" s="144"/>
      <c r="R5" s="134"/>
      <c r="S5" s="134"/>
    </row>
    <row r="6" spans="2:19">
      <c r="K6" s="142" t="s">
        <v>139</v>
      </c>
      <c r="L6" s="144" t="s">
        <v>195</v>
      </c>
      <c r="M6" s="144"/>
      <c r="N6" s="144"/>
      <c r="O6" s="144"/>
      <c r="P6" s="144"/>
      <c r="Q6" s="144"/>
      <c r="R6" s="134"/>
      <c r="S6" s="134"/>
    </row>
    <row r="7" spans="2:19">
      <c r="B7" s="39"/>
      <c r="C7" s="39"/>
      <c r="K7" s="135" t="s">
        <v>16</v>
      </c>
      <c r="L7" s="144" t="s">
        <v>131</v>
      </c>
      <c r="M7" s="144"/>
      <c r="N7" s="144"/>
      <c r="O7" s="144"/>
      <c r="P7" s="144"/>
      <c r="Q7" s="144"/>
      <c r="R7" s="134"/>
      <c r="S7" s="134"/>
    </row>
    <row r="8" spans="2:19">
      <c r="K8" s="135" t="s">
        <v>123</v>
      </c>
      <c r="L8" s="144" t="s">
        <v>132</v>
      </c>
      <c r="M8" s="144"/>
      <c r="N8" s="144"/>
      <c r="O8" s="144"/>
      <c r="P8" s="144"/>
      <c r="Q8" s="144"/>
      <c r="R8" s="134"/>
      <c r="S8" s="134"/>
    </row>
    <row r="9" spans="2:19">
      <c r="K9" s="135" t="s">
        <v>15</v>
      </c>
      <c r="L9" s="144" t="s">
        <v>130</v>
      </c>
      <c r="M9" s="144"/>
      <c r="N9" s="144"/>
      <c r="O9" s="144"/>
      <c r="P9" s="144"/>
      <c r="Q9" s="144"/>
      <c r="R9" s="134"/>
      <c r="S9" s="134"/>
    </row>
    <row r="10" spans="2:19" ht="18.75">
      <c r="K10" s="145" t="s">
        <v>117</v>
      </c>
      <c r="L10" s="144" t="s">
        <v>147</v>
      </c>
      <c r="M10" s="144"/>
      <c r="N10" s="144"/>
      <c r="O10" s="144"/>
      <c r="P10" s="144"/>
      <c r="Q10" s="144"/>
      <c r="R10" s="134"/>
      <c r="S10" s="134"/>
    </row>
    <row r="11" spans="2:19" ht="15.75">
      <c r="B11" s="127" t="s">
        <v>20</v>
      </c>
      <c r="C11" t="s">
        <v>133</v>
      </c>
      <c r="K11" s="135" t="s">
        <v>13</v>
      </c>
      <c r="L11" s="144" t="s">
        <v>127</v>
      </c>
      <c r="M11" s="144"/>
      <c r="N11" s="144"/>
      <c r="O11" s="144"/>
      <c r="P11" s="144"/>
      <c r="Q11" s="144"/>
      <c r="R11" s="134"/>
      <c r="S11" s="134"/>
    </row>
    <row r="12" spans="2:19" ht="18">
      <c r="B12" s="39" t="s">
        <v>158</v>
      </c>
      <c r="C12" s="40"/>
      <c r="D12" s="40"/>
      <c r="E12" s="40"/>
      <c r="F12" s="39" t="s">
        <v>159</v>
      </c>
      <c r="G12" s="40"/>
      <c r="K12" s="135" t="s">
        <v>12</v>
      </c>
      <c r="L12" s="144" t="s">
        <v>140</v>
      </c>
      <c r="M12" s="144"/>
      <c r="N12" s="144"/>
      <c r="O12" s="144"/>
      <c r="P12" s="144"/>
      <c r="Q12" s="144"/>
      <c r="R12" s="134"/>
      <c r="S12" s="134"/>
    </row>
    <row r="13" spans="2:19" ht="18.75">
      <c r="B13" s="146" t="s">
        <v>150</v>
      </c>
      <c r="C13" s="130">
        <f>1/$I2/$H2/$G2</f>
        <v>222.2222222222222</v>
      </c>
      <c r="E13" s="74"/>
      <c r="F13" s="146" t="s">
        <v>150</v>
      </c>
      <c r="G13" s="130">
        <f>1/$I2/$H2/$G2/3</f>
        <v>74.074074074074062</v>
      </c>
      <c r="K13" s="143">
        <v>1.5E-3</v>
      </c>
      <c r="L13" s="144" t="s">
        <v>125</v>
      </c>
      <c r="M13" s="144"/>
      <c r="N13" s="144"/>
      <c r="O13" s="144"/>
      <c r="P13" s="144"/>
      <c r="Q13" s="144"/>
      <c r="R13" s="134"/>
      <c r="S13" s="134"/>
    </row>
    <row r="14" spans="2:19" ht="18">
      <c r="B14" s="263" t="s">
        <v>160</v>
      </c>
      <c r="C14" s="263"/>
      <c r="D14" s="167">
        <f>C13*H2</f>
        <v>666.66666666666663</v>
      </c>
      <c r="F14" s="263" t="s">
        <v>160</v>
      </c>
      <c r="G14" s="263"/>
      <c r="H14" s="167">
        <f>G13*H2</f>
        <v>222.22222222222217</v>
      </c>
      <c r="K14" s="135" t="s">
        <v>17</v>
      </c>
      <c r="L14" s="144" t="s">
        <v>128</v>
      </c>
      <c r="M14" s="144"/>
      <c r="N14" s="144"/>
      <c r="O14" s="144"/>
      <c r="P14" s="144"/>
      <c r="Q14" s="144"/>
      <c r="R14" s="134"/>
      <c r="S14" s="134"/>
    </row>
    <row r="15" spans="2:19" ht="15.75" customHeight="1">
      <c r="K15" s="145" t="s">
        <v>118</v>
      </c>
      <c r="L15" s="144" t="s">
        <v>148</v>
      </c>
      <c r="M15" s="144"/>
      <c r="N15" s="144"/>
      <c r="O15" s="144"/>
      <c r="P15" s="144"/>
      <c r="Q15" s="144"/>
      <c r="R15" s="134"/>
      <c r="S15" s="134"/>
    </row>
    <row r="16" spans="2:19" ht="18.75">
      <c r="B16" s="127" t="s">
        <v>22</v>
      </c>
      <c r="C16" t="s">
        <v>113</v>
      </c>
      <c r="K16" s="145" t="s">
        <v>119</v>
      </c>
      <c r="L16" s="144" t="s">
        <v>149</v>
      </c>
      <c r="M16" s="144"/>
      <c r="N16" s="144"/>
      <c r="O16" s="144"/>
      <c r="P16" s="144"/>
      <c r="Q16" s="144"/>
      <c r="R16" s="134"/>
      <c r="S16" s="134"/>
    </row>
    <row r="17" spans="2:19">
      <c r="C17" s="40"/>
      <c r="D17" s="40"/>
      <c r="E17" s="40"/>
      <c r="K17" s="135">
        <v>7000</v>
      </c>
      <c r="L17" s="144" t="s">
        <v>126</v>
      </c>
      <c r="M17" s="144"/>
      <c r="N17" s="144"/>
      <c r="O17" s="144"/>
      <c r="P17" s="144"/>
      <c r="Q17" s="144"/>
      <c r="R17" s="134"/>
      <c r="S17" s="134"/>
    </row>
    <row r="18" spans="2:19">
      <c r="C18" s="128"/>
      <c r="D18" s="126"/>
      <c r="E18" s="74"/>
      <c r="K18" s="135" t="s">
        <v>18</v>
      </c>
      <c r="L18" s="144" t="s">
        <v>115</v>
      </c>
      <c r="M18" s="144"/>
      <c r="N18" s="144"/>
      <c r="O18" s="144"/>
      <c r="P18" s="144"/>
      <c r="Q18" s="144"/>
      <c r="R18" s="134"/>
      <c r="S18" s="134"/>
    </row>
    <row r="19" spans="2:19" ht="18.75">
      <c r="B19" s="147" t="s">
        <v>150</v>
      </c>
      <c r="C19" s="130">
        <f>1/I2/H2/J2*100</f>
        <v>22.222222222222221</v>
      </c>
      <c r="D19" s="39"/>
      <c r="E19" s="39"/>
      <c r="K19" s="148">
        <v>0.125</v>
      </c>
      <c r="L19" s="144" t="s">
        <v>154</v>
      </c>
      <c r="M19" s="144"/>
      <c r="N19" s="144"/>
      <c r="O19" s="144"/>
      <c r="P19" s="144"/>
      <c r="Q19" s="144"/>
      <c r="R19" s="134"/>
      <c r="S19" s="134"/>
    </row>
    <row r="20" spans="2:19" ht="18.75">
      <c r="K20" s="145" t="s">
        <v>120</v>
      </c>
      <c r="L20" s="144" t="s">
        <v>135</v>
      </c>
      <c r="M20" s="144"/>
      <c r="N20" s="144"/>
      <c r="O20" s="144"/>
      <c r="P20" s="144"/>
      <c r="Q20" s="144"/>
      <c r="R20" s="134"/>
      <c r="S20" s="134"/>
    </row>
    <row r="21" spans="2:19" ht="23.25">
      <c r="B21" s="262" t="s">
        <v>114</v>
      </c>
      <c r="C21" s="262"/>
      <c r="D21" s="262"/>
      <c r="E21" s="262"/>
      <c r="F21" s="262"/>
      <c r="G21" s="262"/>
      <c r="H21" s="262"/>
      <c r="K21" s="145" t="s">
        <v>30</v>
      </c>
      <c r="L21" s="144" t="s">
        <v>136</v>
      </c>
      <c r="M21" s="144"/>
      <c r="N21" s="144"/>
      <c r="O21" s="144"/>
      <c r="P21" s="144"/>
      <c r="Q21" s="144"/>
      <c r="R21" s="134"/>
      <c r="S21" s="134"/>
    </row>
    <row r="22" spans="2:19" ht="15.75">
      <c r="K22" s="145" t="s">
        <v>31</v>
      </c>
      <c r="L22" s="144" t="s">
        <v>137</v>
      </c>
      <c r="M22" s="144"/>
      <c r="N22" s="144"/>
      <c r="O22" s="144"/>
      <c r="P22" s="144"/>
      <c r="Q22" s="144"/>
      <c r="R22" s="134"/>
      <c r="S22" s="134"/>
    </row>
    <row r="23" spans="2:19" ht="15.75">
      <c r="K23" s="145" t="s">
        <v>32</v>
      </c>
      <c r="L23" s="144" t="s">
        <v>138</v>
      </c>
      <c r="M23" s="144"/>
      <c r="N23" s="144"/>
      <c r="O23" s="144"/>
      <c r="P23" s="144"/>
      <c r="Q23" s="144"/>
      <c r="R23" s="134"/>
      <c r="S23" s="134"/>
    </row>
    <row r="24" spans="2:19" ht="18.75">
      <c r="B24" s="146" t="s">
        <v>151</v>
      </c>
      <c r="C24" s="130">
        <f>K2*L2/J2/H2/M2</f>
        <v>0</v>
      </c>
    </row>
    <row r="26" spans="2:19" ht="18.75">
      <c r="B26" s="146" t="s">
        <v>152</v>
      </c>
      <c r="C26" t="s">
        <v>116</v>
      </c>
    </row>
    <row r="28" spans="2:19" ht="23.25">
      <c r="B28" s="262" t="s">
        <v>134</v>
      </c>
      <c r="C28" s="262"/>
      <c r="D28" s="262"/>
      <c r="E28" s="262"/>
      <c r="F28" s="262"/>
      <c r="G28" s="262"/>
      <c r="H28" s="262"/>
    </row>
    <row r="30" spans="2:19" ht="18.75">
      <c r="B30" s="146" t="s">
        <v>153</v>
      </c>
      <c r="C30" s="63" t="e">
        <f>L2*I2/P2/N2</f>
        <v>#DIV/0!</v>
      </c>
    </row>
    <row r="31" spans="2:19" ht="15.75">
      <c r="B31" s="125"/>
    </row>
    <row r="32" spans="2:19" ht="15.75">
      <c r="B32" s="125"/>
    </row>
    <row r="33" spans="2:7" ht="15.75">
      <c r="B33" s="132"/>
      <c r="C33" s="39"/>
      <c r="D33" s="39"/>
    </row>
    <row r="34" spans="2:7" ht="15.75">
      <c r="B34" s="154" t="s">
        <v>15</v>
      </c>
      <c r="C34" s="156">
        <v>1</v>
      </c>
      <c r="D34" s="152">
        <v>0.75</v>
      </c>
      <c r="E34" s="152">
        <v>0.5</v>
      </c>
      <c r="F34" s="152">
        <v>0.25</v>
      </c>
      <c r="G34" s="152">
        <v>0.125</v>
      </c>
    </row>
    <row r="35" spans="2:7" ht="15.75">
      <c r="B35" s="155" t="s">
        <v>30</v>
      </c>
      <c r="C35" s="153" t="e">
        <f>$L2/$G2/$N2/$Q2/C34</f>
        <v>#DIV/0!</v>
      </c>
      <c r="D35" s="153" t="e">
        <f>$L2/$G2/$N2/$Q2/D34</f>
        <v>#DIV/0!</v>
      </c>
      <c r="E35" s="153" t="e">
        <f>$L2/$G2/$N2/$Q2/E34</f>
        <v>#DIV/0!</v>
      </c>
      <c r="F35" s="153" t="e">
        <f>$L2/$G2/$N2/$Q2/F34</f>
        <v>#DIV/0!</v>
      </c>
      <c r="G35" s="153" t="e">
        <f>$L2/$G2/$N2/$Q2/G34</f>
        <v>#DIV/0!</v>
      </c>
    </row>
    <row r="36" spans="2:7" ht="15.75">
      <c r="B36" s="125"/>
    </row>
    <row r="37" spans="2:7" ht="15.75">
      <c r="B37" s="125"/>
    </row>
    <row r="39" spans="2:7" ht="15.75">
      <c r="B39" s="151" t="s">
        <v>15</v>
      </c>
      <c r="C39" s="156">
        <v>1</v>
      </c>
      <c r="D39" s="152">
        <v>0.75</v>
      </c>
      <c r="E39" s="152">
        <v>0.5</v>
      </c>
      <c r="F39" s="152">
        <v>0.25</v>
      </c>
      <c r="G39" s="152">
        <v>0.125</v>
      </c>
    </row>
    <row r="40" spans="2:7" ht="15.75">
      <c r="B40" s="146" t="s">
        <v>31</v>
      </c>
      <c r="C40" s="63" t="e">
        <f>$L2*$I2/$N2/C39</f>
        <v>#DIV/0!</v>
      </c>
      <c r="D40" s="63" t="e">
        <f>$L2*$I2/$N2/D39</f>
        <v>#DIV/0!</v>
      </c>
      <c r="E40" s="63" t="e">
        <f>$L2*$I2/$N2/E39</f>
        <v>#DIV/0!</v>
      </c>
      <c r="F40" s="63" t="e">
        <f>$L2*$I2/$N2/F39</f>
        <v>#DIV/0!</v>
      </c>
      <c r="G40" s="63" t="e">
        <f>$L2*$I2/$N2/G39</f>
        <v>#DIV/0!</v>
      </c>
    </row>
    <row r="41" spans="2:7" ht="15.75">
      <c r="B41" s="125"/>
    </row>
    <row r="42" spans="2:7" ht="15.75">
      <c r="B42" s="125"/>
    </row>
    <row r="43" spans="2:7" ht="15.75">
      <c r="B43" s="125"/>
    </row>
    <row r="44" spans="2:7" ht="15.75">
      <c r="B44" s="151" t="s">
        <v>15</v>
      </c>
      <c r="C44" s="156">
        <v>1</v>
      </c>
      <c r="D44" s="152">
        <v>0.75</v>
      </c>
      <c r="E44" s="152">
        <v>0.5</v>
      </c>
      <c r="F44" s="152">
        <v>0.25</v>
      </c>
      <c r="G44" s="152">
        <v>0.125</v>
      </c>
    </row>
    <row r="45" spans="2:7" ht="15.75">
      <c r="B45" s="146" t="s">
        <v>32</v>
      </c>
      <c r="C45" s="63" t="e">
        <f>$L2/3/$G2/$N2/$Q2/C44</f>
        <v>#DIV/0!</v>
      </c>
      <c r="D45" s="63" t="e">
        <f>$L2/3/$G2/$N2/$Q2/D44</f>
        <v>#DIV/0!</v>
      </c>
      <c r="E45" s="63" t="e">
        <f>$L2/3/$G2/$N2/$Q2/E44</f>
        <v>#DIV/0!</v>
      </c>
      <c r="F45" s="63" t="e">
        <f>$L2/3/$G2/$N2/$Q2/F44</f>
        <v>#DIV/0!</v>
      </c>
      <c r="G45" s="63" t="e">
        <f>$L2/3/$G2/$N2/$Q2/G44</f>
        <v>#DIV/0!</v>
      </c>
    </row>
  </sheetData>
  <sheetProtection password="FBB4" sheet="1" objects="1" scenarios="1"/>
  <mergeCells count="5">
    <mergeCell ref="B5:H5"/>
    <mergeCell ref="B21:H21"/>
    <mergeCell ref="B28:H28"/>
    <mergeCell ref="B14:C14"/>
    <mergeCell ref="F14:G1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A2:B16"/>
  <sheetViews>
    <sheetView workbookViewId="0">
      <selection activeCell="B9" sqref="B9"/>
    </sheetView>
  </sheetViews>
  <sheetFormatPr baseColWidth="10" defaultRowHeight="15"/>
  <cols>
    <col min="1" max="1" width="29.42578125" customWidth="1"/>
    <col min="2" max="2" width="14.85546875" customWidth="1"/>
  </cols>
  <sheetData>
    <row r="2" spans="1:2">
      <c r="A2" s="66" t="s">
        <v>1</v>
      </c>
      <c r="B2" s="67" t="s">
        <v>4</v>
      </c>
    </row>
    <row r="3" spans="1:2">
      <c r="A3" s="68" t="s">
        <v>75</v>
      </c>
      <c r="B3" s="69">
        <f>synthèse!C4</f>
        <v>0</v>
      </c>
    </row>
    <row r="4" spans="1:2">
      <c r="A4" s="65" t="s">
        <v>76</v>
      </c>
      <c r="B4" s="70">
        <f>synthèse!C5</f>
        <v>0</v>
      </c>
    </row>
    <row r="5" spans="1:2">
      <c r="A5" s="68" t="s">
        <v>0</v>
      </c>
      <c r="B5" s="73">
        <f>synthèse!C6</f>
        <v>0</v>
      </c>
    </row>
    <row r="6" spans="1:2">
      <c r="A6" s="71" t="s">
        <v>101</v>
      </c>
      <c r="B6" s="74">
        <v>3</v>
      </c>
    </row>
    <row r="7" spans="1:2">
      <c r="A7" s="71"/>
      <c r="B7" s="77"/>
    </row>
    <row r="8" spans="1:2">
      <c r="A8" s="65" t="s">
        <v>102</v>
      </c>
      <c r="B8" s="78">
        <v>15000</v>
      </c>
    </row>
    <row r="9" spans="1:2">
      <c r="A9" s="76" t="s">
        <v>103</v>
      </c>
      <c r="B9" s="78">
        <v>500</v>
      </c>
    </row>
    <row r="11" spans="1:2" ht="12" customHeight="1"/>
    <row r="12" spans="1:2" ht="15.75" thickBot="1"/>
    <row r="13" spans="1:2">
      <c r="A13" s="264" t="s">
        <v>104</v>
      </c>
      <c r="B13" s="265"/>
    </row>
    <row r="14" spans="1:2" ht="15.75" thickBot="1">
      <c r="A14" s="266"/>
      <c r="B14" s="267"/>
    </row>
    <row r="15" spans="1:2" ht="15.75" thickBot="1">
      <c r="A15" s="81" t="s">
        <v>100</v>
      </c>
      <c r="B15" s="82">
        <v>1000</v>
      </c>
    </row>
    <row r="16" spans="1:2" ht="15.75" thickBot="1">
      <c r="A16" s="79" t="s">
        <v>105</v>
      </c>
      <c r="B16" s="80">
        <v>0.125</v>
      </c>
    </row>
  </sheetData>
  <sheetProtection password="FBB4" sheet="1" objects="1" scenarios="1"/>
  <mergeCells count="1">
    <mergeCell ref="A13:B14"/>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dimension ref="A1:FZ38"/>
  <sheetViews>
    <sheetView zoomScale="80" zoomScaleNormal="80" workbookViewId="0">
      <pane xSplit="1" ySplit="3" topLeftCell="B4" activePane="bottomRight" state="frozenSplit"/>
      <selection activeCell="D13" sqref="D13"/>
      <selection pane="topRight" activeCell="D13" sqref="D13"/>
      <selection pane="bottomLeft" activeCell="D13" sqref="D13"/>
      <selection pane="bottomRight" activeCell="Q2" sqref="Q2"/>
    </sheetView>
  </sheetViews>
  <sheetFormatPr baseColWidth="10" defaultRowHeight="15"/>
  <cols>
    <col min="2" max="2" width="13" customWidth="1"/>
    <col min="3" max="3" width="12.5703125" customWidth="1"/>
    <col min="4" max="4" width="12.28515625" customWidth="1"/>
    <col min="10" max="10" width="12.140625" customWidth="1"/>
    <col min="12" max="12" width="12.85546875" bestFit="1" customWidth="1"/>
    <col min="14" max="14" width="12.42578125" customWidth="1"/>
    <col min="16" max="16" width="15.7109375" customWidth="1"/>
    <col min="17" max="17" width="13.28515625" customWidth="1"/>
    <col min="18" max="41" width="7" customWidth="1"/>
    <col min="42" max="42" width="7" style="54" customWidth="1"/>
    <col min="43" max="182" width="7" customWidth="1"/>
    <col min="183" max="183" width="4.85546875" customWidth="1"/>
  </cols>
  <sheetData>
    <row r="1" spans="1:182" ht="18">
      <c r="G1" s="2" t="s">
        <v>12</v>
      </c>
      <c r="H1" s="2" t="s">
        <v>13</v>
      </c>
      <c r="I1" s="64"/>
      <c r="J1" s="2" t="s">
        <v>17</v>
      </c>
      <c r="K1" s="2"/>
      <c r="L1" s="2" t="s">
        <v>14</v>
      </c>
      <c r="M1" s="9" t="s">
        <v>15</v>
      </c>
      <c r="N1" s="2" t="s">
        <v>16</v>
      </c>
      <c r="O1" s="10" t="s">
        <v>18</v>
      </c>
      <c r="P1" s="9" t="s">
        <v>19</v>
      </c>
      <c r="Q1" s="46"/>
    </row>
    <row r="2" spans="1:182">
      <c r="G2" s="4">
        <v>1</v>
      </c>
      <c r="H2" s="5">
        <f>'temps prélévement et saturation'!B6</f>
        <v>3</v>
      </c>
      <c r="I2" s="13">
        <v>1.5E-3</v>
      </c>
      <c r="J2" s="14">
        <v>5800</v>
      </c>
      <c r="K2" s="2">
        <v>7000</v>
      </c>
      <c r="L2" s="6">
        <f>'temps prélévement et saturation'!B3</f>
        <v>0</v>
      </c>
      <c r="M2" s="7">
        <f>'temps prélévement et saturation'!B5</f>
        <v>0</v>
      </c>
      <c r="N2" s="55">
        <f>'temps prélévement et saturation'!B4</f>
        <v>0</v>
      </c>
      <c r="O2" s="10">
        <v>10</v>
      </c>
      <c r="P2" s="6">
        <v>1000</v>
      </c>
      <c r="Q2" s="47"/>
    </row>
    <row r="3" spans="1:182">
      <c r="M3" s="48">
        <f>M2</f>
        <v>0</v>
      </c>
    </row>
    <row r="4" spans="1:182">
      <c r="E4" s="9" t="s">
        <v>15</v>
      </c>
    </row>
    <row r="5" spans="1:182" ht="18">
      <c r="B5" s="2" t="s">
        <v>14</v>
      </c>
      <c r="C5" s="2" t="s">
        <v>40</v>
      </c>
      <c r="D5" s="2" t="s">
        <v>16</v>
      </c>
      <c r="E5" s="7">
        <f>M2</f>
        <v>0</v>
      </c>
      <c r="F5" s="2" t="s">
        <v>13</v>
      </c>
      <c r="G5" s="2" t="s">
        <v>12</v>
      </c>
      <c r="J5" s="2" t="s">
        <v>14</v>
      </c>
      <c r="K5" s="2"/>
      <c r="L5" s="7">
        <v>0.125</v>
      </c>
      <c r="M5" s="2" t="s">
        <v>16</v>
      </c>
    </row>
    <row r="6" spans="1:182">
      <c r="B6" s="6">
        <f>$L$2</f>
        <v>0</v>
      </c>
      <c r="C6" s="2" t="e">
        <f>J7</f>
        <v>#DIV/0!</v>
      </c>
      <c r="D6" s="55">
        <f>$N$2</f>
        <v>0</v>
      </c>
      <c r="E6" s="2">
        <f>$M$3</f>
        <v>0</v>
      </c>
      <c r="F6" s="5">
        <f>$H$2</f>
        <v>3</v>
      </c>
      <c r="G6" s="4">
        <f>G2</f>
        <v>1</v>
      </c>
      <c r="J6" s="6">
        <f>$L$2</f>
        <v>0</v>
      </c>
      <c r="K6" s="13">
        <f>I2</f>
        <v>1.5E-3</v>
      </c>
      <c r="L6" s="16">
        <v>0.125</v>
      </c>
      <c r="M6" s="6">
        <f>$N$2</f>
        <v>0</v>
      </c>
    </row>
    <row r="7" spans="1:182" ht="18">
      <c r="A7" s="10" t="s">
        <v>21</v>
      </c>
      <c r="B7" s="15" t="e">
        <f>B6/C6/D6/E6/F6/G6</f>
        <v>#DIV/0!</v>
      </c>
      <c r="I7" s="10" t="s">
        <v>27</v>
      </c>
      <c r="J7" s="63" t="e">
        <f>J6*K6/L6/M6</f>
        <v>#DIV/0!</v>
      </c>
    </row>
    <row r="8" spans="1:182" ht="18">
      <c r="A8" s="39"/>
      <c r="B8" s="49"/>
      <c r="I8" t="s">
        <v>41</v>
      </c>
      <c r="J8" t="e">
        <f>L2*I2/N2/M3</f>
        <v>#DIV/0!</v>
      </c>
      <c r="K8">
        <v>1</v>
      </c>
      <c r="L8">
        <v>2</v>
      </c>
      <c r="M8">
        <v>3</v>
      </c>
      <c r="N8">
        <v>4</v>
      </c>
      <c r="O8">
        <v>5</v>
      </c>
      <c r="P8">
        <v>6</v>
      </c>
      <c r="Q8">
        <v>7</v>
      </c>
      <c r="R8">
        <v>8</v>
      </c>
      <c r="S8">
        <v>9</v>
      </c>
      <c r="T8">
        <v>10</v>
      </c>
      <c r="U8">
        <v>11</v>
      </c>
      <c r="V8">
        <v>12</v>
      </c>
      <c r="W8">
        <v>13</v>
      </c>
      <c r="X8">
        <v>14</v>
      </c>
      <c r="Y8">
        <v>15</v>
      </c>
      <c r="Z8">
        <v>16</v>
      </c>
      <c r="AA8">
        <v>17</v>
      </c>
      <c r="AB8">
        <v>18</v>
      </c>
      <c r="AC8">
        <v>19</v>
      </c>
      <c r="AD8">
        <v>20</v>
      </c>
      <c r="AE8">
        <v>21</v>
      </c>
      <c r="AF8">
        <v>22</v>
      </c>
      <c r="AG8">
        <v>23</v>
      </c>
      <c r="AH8">
        <v>24</v>
      </c>
      <c r="AI8">
        <v>25</v>
      </c>
      <c r="AJ8">
        <v>26</v>
      </c>
      <c r="AK8">
        <v>27</v>
      </c>
      <c r="AL8">
        <v>28</v>
      </c>
      <c r="AM8">
        <v>29</v>
      </c>
      <c r="AN8">
        <v>30</v>
      </c>
      <c r="AO8">
        <v>31</v>
      </c>
      <c r="AP8">
        <v>32</v>
      </c>
      <c r="AQ8">
        <v>33</v>
      </c>
      <c r="AR8">
        <v>34</v>
      </c>
      <c r="AS8">
        <v>35</v>
      </c>
      <c r="AT8">
        <v>36</v>
      </c>
      <c r="AU8">
        <v>37</v>
      </c>
      <c r="AV8">
        <v>38</v>
      </c>
      <c r="AW8">
        <v>39</v>
      </c>
      <c r="AX8">
        <v>40</v>
      </c>
      <c r="AY8">
        <v>41</v>
      </c>
      <c r="AZ8">
        <v>42</v>
      </c>
      <c r="BA8">
        <v>43</v>
      </c>
      <c r="BB8">
        <v>44</v>
      </c>
      <c r="BC8">
        <v>45</v>
      </c>
      <c r="BD8">
        <v>46</v>
      </c>
      <c r="BE8">
        <v>47</v>
      </c>
      <c r="BF8">
        <v>48</v>
      </c>
      <c r="BG8">
        <v>49</v>
      </c>
      <c r="BH8">
        <v>50</v>
      </c>
      <c r="BI8">
        <v>51</v>
      </c>
      <c r="BJ8">
        <v>52</v>
      </c>
      <c r="BK8">
        <v>53</v>
      </c>
      <c r="BL8">
        <v>54</v>
      </c>
      <c r="BM8">
        <v>55</v>
      </c>
      <c r="BN8">
        <v>56</v>
      </c>
      <c r="BO8">
        <v>57</v>
      </c>
      <c r="BP8">
        <v>58</v>
      </c>
      <c r="BQ8">
        <v>59</v>
      </c>
      <c r="BR8">
        <v>60</v>
      </c>
      <c r="BS8">
        <v>61</v>
      </c>
      <c r="BT8">
        <v>62</v>
      </c>
      <c r="BU8">
        <v>63</v>
      </c>
      <c r="BV8">
        <v>64</v>
      </c>
      <c r="BW8">
        <v>65</v>
      </c>
      <c r="BX8">
        <v>66</v>
      </c>
      <c r="BY8">
        <v>67</v>
      </c>
      <c r="BZ8">
        <v>68</v>
      </c>
      <c r="CA8">
        <v>69</v>
      </c>
      <c r="CB8">
        <v>70</v>
      </c>
      <c r="CC8">
        <v>71</v>
      </c>
      <c r="CD8">
        <v>72</v>
      </c>
      <c r="CE8">
        <v>73</v>
      </c>
      <c r="CF8">
        <v>74</v>
      </c>
      <c r="CG8">
        <v>75</v>
      </c>
      <c r="CH8">
        <v>76</v>
      </c>
      <c r="CI8">
        <v>77</v>
      </c>
      <c r="CJ8">
        <v>78</v>
      </c>
      <c r="CK8">
        <v>79</v>
      </c>
      <c r="CL8">
        <v>80</v>
      </c>
      <c r="CM8">
        <v>81</v>
      </c>
      <c r="CN8">
        <v>82</v>
      </c>
      <c r="CO8">
        <v>83</v>
      </c>
      <c r="CP8">
        <v>84</v>
      </c>
      <c r="CQ8">
        <v>85</v>
      </c>
      <c r="CR8">
        <v>86</v>
      </c>
      <c r="CS8">
        <v>87</v>
      </c>
      <c r="CT8">
        <v>88</v>
      </c>
      <c r="CU8">
        <v>89</v>
      </c>
      <c r="CV8">
        <v>90</v>
      </c>
      <c r="CW8">
        <v>91</v>
      </c>
      <c r="CX8">
        <v>92</v>
      </c>
      <c r="CY8">
        <v>93</v>
      </c>
      <c r="CZ8">
        <v>94</v>
      </c>
      <c r="DA8">
        <v>95</v>
      </c>
      <c r="DB8">
        <v>96</v>
      </c>
      <c r="DC8">
        <v>97</v>
      </c>
      <c r="DD8">
        <v>98</v>
      </c>
      <c r="DE8">
        <v>99</v>
      </c>
      <c r="DF8">
        <v>100</v>
      </c>
      <c r="DG8">
        <v>101</v>
      </c>
      <c r="DH8">
        <v>102</v>
      </c>
      <c r="DI8">
        <v>103</v>
      </c>
      <c r="DJ8">
        <v>104</v>
      </c>
      <c r="DK8">
        <v>105</v>
      </c>
      <c r="DL8">
        <v>106</v>
      </c>
      <c r="DM8">
        <v>107</v>
      </c>
      <c r="DN8">
        <v>108</v>
      </c>
      <c r="DO8">
        <v>109</v>
      </c>
      <c r="DP8">
        <v>110</v>
      </c>
      <c r="DQ8">
        <v>111</v>
      </c>
      <c r="DR8">
        <v>112</v>
      </c>
      <c r="DS8">
        <v>113</v>
      </c>
      <c r="DT8">
        <v>114</v>
      </c>
      <c r="DU8">
        <v>115</v>
      </c>
      <c r="DV8">
        <v>116</v>
      </c>
      <c r="DW8">
        <v>117</v>
      </c>
      <c r="DX8">
        <v>118</v>
      </c>
      <c r="DY8">
        <v>119</v>
      </c>
      <c r="DZ8">
        <v>120</v>
      </c>
      <c r="EA8">
        <v>121</v>
      </c>
      <c r="EB8">
        <v>122</v>
      </c>
      <c r="EC8">
        <v>123</v>
      </c>
      <c r="ED8">
        <v>124</v>
      </c>
      <c r="EE8">
        <v>125</v>
      </c>
      <c r="EF8">
        <v>126</v>
      </c>
      <c r="EG8">
        <v>127</v>
      </c>
      <c r="EH8">
        <v>128</v>
      </c>
      <c r="EI8">
        <v>129</v>
      </c>
      <c r="EJ8">
        <v>130</v>
      </c>
      <c r="EK8">
        <v>131</v>
      </c>
      <c r="EL8">
        <v>132</v>
      </c>
      <c r="EM8">
        <v>133</v>
      </c>
      <c r="EN8">
        <v>134</v>
      </c>
      <c r="EO8">
        <v>135</v>
      </c>
      <c r="EP8">
        <v>136</v>
      </c>
      <c r="EQ8">
        <v>137</v>
      </c>
      <c r="ER8">
        <v>138</v>
      </c>
      <c r="ES8">
        <v>139</v>
      </c>
      <c r="ET8">
        <v>140</v>
      </c>
      <c r="EU8">
        <v>141</v>
      </c>
      <c r="EV8">
        <v>142</v>
      </c>
      <c r="EW8">
        <v>143</v>
      </c>
      <c r="EX8">
        <v>144</v>
      </c>
      <c r="EY8">
        <v>145</v>
      </c>
      <c r="EZ8">
        <v>146</v>
      </c>
      <c r="FA8">
        <v>147</v>
      </c>
      <c r="FB8">
        <v>148</v>
      </c>
      <c r="FC8">
        <v>149</v>
      </c>
      <c r="FD8">
        <v>150</v>
      </c>
      <c r="FE8">
        <v>151</v>
      </c>
      <c r="FF8">
        <v>152</v>
      </c>
      <c r="FG8">
        <v>153</v>
      </c>
      <c r="FH8">
        <v>154</v>
      </c>
      <c r="FI8">
        <v>155</v>
      </c>
      <c r="FJ8">
        <v>156</v>
      </c>
      <c r="FK8">
        <v>157</v>
      </c>
      <c r="FL8">
        <v>158</v>
      </c>
      <c r="FM8">
        <v>159</v>
      </c>
      <c r="FN8">
        <v>160</v>
      </c>
      <c r="FO8">
        <v>161</v>
      </c>
      <c r="FP8">
        <v>162</v>
      </c>
      <c r="FQ8">
        <v>163</v>
      </c>
      <c r="FR8">
        <v>164</v>
      </c>
      <c r="FS8">
        <v>165</v>
      </c>
      <c r="FT8">
        <v>166</v>
      </c>
      <c r="FU8">
        <v>167</v>
      </c>
      <c r="FV8">
        <v>168</v>
      </c>
      <c r="FW8">
        <v>169</v>
      </c>
      <c r="FX8">
        <v>170</v>
      </c>
      <c r="FY8">
        <v>171</v>
      </c>
      <c r="FZ8">
        <v>172</v>
      </c>
    </row>
    <row r="9" spans="1:182">
      <c r="A9" s="39"/>
      <c r="B9" s="49"/>
      <c r="AP9"/>
    </row>
    <row r="10" spans="1:182">
      <c r="A10" s="39"/>
      <c r="B10" s="49"/>
      <c r="G10" s="75">
        <f>C12</f>
        <v>0</v>
      </c>
      <c r="H10">
        <f>(2*'temps prélévement et saturation'!B9)/50</f>
        <v>20</v>
      </c>
      <c r="I10" t="s">
        <v>77</v>
      </c>
      <c r="J10">
        <f>'temps prélévement et saturation'!B8-'temps prélévement et saturation'!B9</f>
        <v>14500</v>
      </c>
      <c r="K10" s="72">
        <f>ROUND(J10+$H$10,0)</f>
        <v>14520</v>
      </c>
      <c r="L10" s="72">
        <f t="shared" ref="L10:BW10" si="0">ROUND(K10+$H$10,0)</f>
        <v>14540</v>
      </c>
      <c r="M10" s="72">
        <f t="shared" si="0"/>
        <v>14560</v>
      </c>
      <c r="N10" s="72">
        <f t="shared" si="0"/>
        <v>14580</v>
      </c>
      <c r="O10" s="72">
        <f t="shared" si="0"/>
        <v>14600</v>
      </c>
      <c r="P10" s="72">
        <f t="shared" si="0"/>
        <v>14620</v>
      </c>
      <c r="Q10" s="72">
        <f t="shared" si="0"/>
        <v>14640</v>
      </c>
      <c r="R10" s="72">
        <f t="shared" si="0"/>
        <v>14660</v>
      </c>
      <c r="S10" s="72">
        <f t="shared" si="0"/>
        <v>14680</v>
      </c>
      <c r="T10" s="72">
        <f t="shared" si="0"/>
        <v>14700</v>
      </c>
      <c r="U10" s="72">
        <f t="shared" si="0"/>
        <v>14720</v>
      </c>
      <c r="V10" s="72">
        <f t="shared" si="0"/>
        <v>14740</v>
      </c>
      <c r="W10" s="72">
        <f t="shared" si="0"/>
        <v>14760</v>
      </c>
      <c r="X10" s="72">
        <f t="shared" si="0"/>
        <v>14780</v>
      </c>
      <c r="Y10" s="72">
        <f t="shared" si="0"/>
        <v>14800</v>
      </c>
      <c r="Z10" s="72">
        <f t="shared" si="0"/>
        <v>14820</v>
      </c>
      <c r="AA10" s="72">
        <f t="shared" si="0"/>
        <v>14840</v>
      </c>
      <c r="AB10" s="72">
        <f t="shared" si="0"/>
        <v>14860</v>
      </c>
      <c r="AC10" s="72">
        <f t="shared" si="0"/>
        <v>14880</v>
      </c>
      <c r="AD10" s="72">
        <f t="shared" si="0"/>
        <v>14900</v>
      </c>
      <c r="AE10" s="72">
        <f t="shared" si="0"/>
        <v>14920</v>
      </c>
      <c r="AF10" s="72">
        <f t="shared" si="0"/>
        <v>14940</v>
      </c>
      <c r="AG10" s="72">
        <f t="shared" si="0"/>
        <v>14960</v>
      </c>
      <c r="AH10" s="72">
        <f t="shared" si="0"/>
        <v>14980</v>
      </c>
      <c r="AI10" s="72">
        <f t="shared" si="0"/>
        <v>15000</v>
      </c>
      <c r="AJ10" s="72">
        <f t="shared" si="0"/>
        <v>15020</v>
      </c>
      <c r="AK10" s="72">
        <f t="shared" si="0"/>
        <v>15040</v>
      </c>
      <c r="AL10" s="72">
        <f t="shared" si="0"/>
        <v>15060</v>
      </c>
      <c r="AM10" s="72">
        <f t="shared" si="0"/>
        <v>15080</v>
      </c>
      <c r="AN10" s="72">
        <f t="shared" si="0"/>
        <v>15100</v>
      </c>
      <c r="AO10" s="72">
        <f t="shared" si="0"/>
        <v>15120</v>
      </c>
      <c r="AP10" s="72">
        <f t="shared" si="0"/>
        <v>15140</v>
      </c>
      <c r="AQ10" s="72">
        <f t="shared" si="0"/>
        <v>15160</v>
      </c>
      <c r="AR10" s="72">
        <f t="shared" si="0"/>
        <v>15180</v>
      </c>
      <c r="AS10" s="72">
        <f t="shared" si="0"/>
        <v>15200</v>
      </c>
      <c r="AT10" s="72">
        <f t="shared" si="0"/>
        <v>15220</v>
      </c>
      <c r="AU10" s="72">
        <f t="shared" si="0"/>
        <v>15240</v>
      </c>
      <c r="AV10" s="72">
        <f t="shared" si="0"/>
        <v>15260</v>
      </c>
      <c r="AW10" s="72">
        <f t="shared" si="0"/>
        <v>15280</v>
      </c>
      <c r="AX10" s="72">
        <f t="shared" si="0"/>
        <v>15300</v>
      </c>
      <c r="AY10" s="72">
        <f t="shared" si="0"/>
        <v>15320</v>
      </c>
      <c r="AZ10" s="72">
        <f t="shared" si="0"/>
        <v>15340</v>
      </c>
      <c r="BA10" s="72">
        <f t="shared" si="0"/>
        <v>15360</v>
      </c>
      <c r="BB10" s="72">
        <f t="shared" si="0"/>
        <v>15380</v>
      </c>
      <c r="BC10" s="72">
        <f t="shared" si="0"/>
        <v>15400</v>
      </c>
      <c r="BD10" s="72">
        <f t="shared" si="0"/>
        <v>15420</v>
      </c>
      <c r="BE10" s="72">
        <f t="shared" si="0"/>
        <v>15440</v>
      </c>
      <c r="BF10" s="72">
        <f t="shared" si="0"/>
        <v>15460</v>
      </c>
      <c r="BG10" s="72">
        <f t="shared" si="0"/>
        <v>15480</v>
      </c>
      <c r="BH10" s="72">
        <f t="shared" si="0"/>
        <v>15500</v>
      </c>
      <c r="BI10" s="72">
        <f t="shared" si="0"/>
        <v>15520</v>
      </c>
      <c r="BJ10" s="72">
        <f t="shared" si="0"/>
        <v>15540</v>
      </c>
      <c r="BK10" s="72">
        <f t="shared" si="0"/>
        <v>15560</v>
      </c>
      <c r="BL10" s="72">
        <f t="shared" si="0"/>
        <v>15580</v>
      </c>
      <c r="BM10" s="72">
        <f t="shared" si="0"/>
        <v>15600</v>
      </c>
      <c r="BN10" s="72">
        <f t="shared" si="0"/>
        <v>15620</v>
      </c>
      <c r="BO10" s="72">
        <f t="shared" si="0"/>
        <v>15640</v>
      </c>
      <c r="BP10" s="72">
        <f t="shared" si="0"/>
        <v>15660</v>
      </c>
      <c r="BQ10" s="72">
        <f t="shared" si="0"/>
        <v>15680</v>
      </c>
      <c r="BR10" s="72">
        <f t="shared" si="0"/>
        <v>15700</v>
      </c>
      <c r="BS10" s="72">
        <f t="shared" si="0"/>
        <v>15720</v>
      </c>
      <c r="BT10" s="72">
        <f t="shared" si="0"/>
        <v>15740</v>
      </c>
      <c r="BU10" s="72">
        <f t="shared" si="0"/>
        <v>15760</v>
      </c>
      <c r="BV10" s="72">
        <f t="shared" si="0"/>
        <v>15780</v>
      </c>
      <c r="BW10" s="72">
        <f t="shared" si="0"/>
        <v>15800</v>
      </c>
      <c r="BX10" s="72">
        <f t="shared" ref="BX10:EI10" si="1">ROUND(BW10+$H$10,0)</f>
        <v>15820</v>
      </c>
      <c r="BY10" s="72">
        <f t="shared" si="1"/>
        <v>15840</v>
      </c>
      <c r="BZ10" s="72">
        <f t="shared" si="1"/>
        <v>15860</v>
      </c>
      <c r="CA10" s="72">
        <f t="shared" si="1"/>
        <v>15880</v>
      </c>
      <c r="CB10" s="72">
        <f t="shared" si="1"/>
        <v>15900</v>
      </c>
      <c r="CC10" s="72">
        <f t="shared" si="1"/>
        <v>15920</v>
      </c>
      <c r="CD10" s="72">
        <f t="shared" si="1"/>
        <v>15940</v>
      </c>
      <c r="CE10" s="72">
        <f t="shared" si="1"/>
        <v>15960</v>
      </c>
      <c r="CF10" s="72">
        <f t="shared" si="1"/>
        <v>15980</v>
      </c>
      <c r="CG10" s="72">
        <f t="shared" si="1"/>
        <v>16000</v>
      </c>
      <c r="CH10" s="72">
        <f t="shared" si="1"/>
        <v>16020</v>
      </c>
      <c r="CI10" s="72">
        <f t="shared" si="1"/>
        <v>16040</v>
      </c>
      <c r="CJ10" s="72">
        <f t="shared" si="1"/>
        <v>16060</v>
      </c>
      <c r="CK10" s="72">
        <f t="shared" si="1"/>
        <v>16080</v>
      </c>
      <c r="CL10" s="72">
        <f t="shared" si="1"/>
        <v>16100</v>
      </c>
      <c r="CM10" s="72">
        <f t="shared" si="1"/>
        <v>16120</v>
      </c>
      <c r="CN10" s="72">
        <f t="shared" si="1"/>
        <v>16140</v>
      </c>
      <c r="CO10" s="72">
        <f t="shared" si="1"/>
        <v>16160</v>
      </c>
      <c r="CP10" s="72">
        <f t="shared" si="1"/>
        <v>16180</v>
      </c>
      <c r="CQ10" s="72">
        <f t="shared" si="1"/>
        <v>16200</v>
      </c>
      <c r="CR10" s="72">
        <f t="shared" si="1"/>
        <v>16220</v>
      </c>
      <c r="CS10" s="72">
        <f t="shared" si="1"/>
        <v>16240</v>
      </c>
      <c r="CT10" s="72">
        <f t="shared" si="1"/>
        <v>16260</v>
      </c>
      <c r="CU10" s="72">
        <f t="shared" si="1"/>
        <v>16280</v>
      </c>
      <c r="CV10" s="72">
        <f t="shared" si="1"/>
        <v>16300</v>
      </c>
      <c r="CW10" s="72">
        <f t="shared" si="1"/>
        <v>16320</v>
      </c>
      <c r="CX10" s="72">
        <f t="shared" si="1"/>
        <v>16340</v>
      </c>
      <c r="CY10" s="72">
        <f t="shared" si="1"/>
        <v>16360</v>
      </c>
      <c r="CZ10" s="72">
        <f t="shared" si="1"/>
        <v>16380</v>
      </c>
      <c r="DA10" s="72">
        <f t="shared" si="1"/>
        <v>16400</v>
      </c>
      <c r="DB10" s="72">
        <f t="shared" si="1"/>
        <v>16420</v>
      </c>
      <c r="DC10" s="72">
        <f t="shared" si="1"/>
        <v>16440</v>
      </c>
      <c r="DD10" s="72">
        <f t="shared" si="1"/>
        <v>16460</v>
      </c>
      <c r="DE10" s="72">
        <f t="shared" si="1"/>
        <v>16480</v>
      </c>
      <c r="DF10" s="72">
        <f t="shared" si="1"/>
        <v>16500</v>
      </c>
      <c r="DG10" s="72">
        <f t="shared" si="1"/>
        <v>16520</v>
      </c>
      <c r="DH10" s="72">
        <f t="shared" si="1"/>
        <v>16540</v>
      </c>
      <c r="DI10" s="72">
        <f t="shared" si="1"/>
        <v>16560</v>
      </c>
      <c r="DJ10" s="72">
        <f t="shared" si="1"/>
        <v>16580</v>
      </c>
      <c r="DK10" s="72">
        <f t="shared" si="1"/>
        <v>16600</v>
      </c>
      <c r="DL10" s="72">
        <f t="shared" si="1"/>
        <v>16620</v>
      </c>
      <c r="DM10" s="72">
        <f t="shared" si="1"/>
        <v>16640</v>
      </c>
      <c r="DN10" s="72">
        <f t="shared" si="1"/>
        <v>16660</v>
      </c>
      <c r="DO10" s="72">
        <f t="shared" si="1"/>
        <v>16680</v>
      </c>
      <c r="DP10" s="72">
        <f t="shared" si="1"/>
        <v>16700</v>
      </c>
      <c r="DQ10" s="72">
        <f t="shared" si="1"/>
        <v>16720</v>
      </c>
      <c r="DR10" s="72">
        <f t="shared" si="1"/>
        <v>16740</v>
      </c>
      <c r="DS10" s="72">
        <f t="shared" si="1"/>
        <v>16760</v>
      </c>
      <c r="DT10" s="72">
        <f t="shared" si="1"/>
        <v>16780</v>
      </c>
      <c r="DU10" s="72">
        <f t="shared" si="1"/>
        <v>16800</v>
      </c>
      <c r="DV10" s="72">
        <f t="shared" si="1"/>
        <v>16820</v>
      </c>
      <c r="DW10" s="72">
        <f t="shared" si="1"/>
        <v>16840</v>
      </c>
      <c r="DX10" s="72">
        <f t="shared" si="1"/>
        <v>16860</v>
      </c>
      <c r="DY10" s="72">
        <f t="shared" si="1"/>
        <v>16880</v>
      </c>
      <c r="DZ10" s="72">
        <f t="shared" si="1"/>
        <v>16900</v>
      </c>
      <c r="EA10" s="72">
        <f t="shared" si="1"/>
        <v>16920</v>
      </c>
      <c r="EB10" s="72">
        <f t="shared" si="1"/>
        <v>16940</v>
      </c>
      <c r="EC10" s="72">
        <f t="shared" si="1"/>
        <v>16960</v>
      </c>
      <c r="ED10" s="72">
        <f t="shared" si="1"/>
        <v>16980</v>
      </c>
      <c r="EE10" s="72">
        <f t="shared" si="1"/>
        <v>17000</v>
      </c>
      <c r="EF10" s="72">
        <f t="shared" si="1"/>
        <v>17020</v>
      </c>
      <c r="EG10" s="72">
        <f t="shared" si="1"/>
        <v>17040</v>
      </c>
      <c r="EH10" s="72">
        <f t="shared" si="1"/>
        <v>17060</v>
      </c>
      <c r="EI10" s="72">
        <f t="shared" si="1"/>
        <v>17080</v>
      </c>
      <c r="EJ10" s="72">
        <f t="shared" ref="EJ10:FZ10" si="2">ROUND(EI10+$H$10,0)</f>
        <v>17100</v>
      </c>
      <c r="EK10" s="72">
        <f t="shared" si="2"/>
        <v>17120</v>
      </c>
      <c r="EL10" s="72">
        <f t="shared" si="2"/>
        <v>17140</v>
      </c>
      <c r="EM10" s="72">
        <f t="shared" si="2"/>
        <v>17160</v>
      </c>
      <c r="EN10" s="72">
        <f t="shared" si="2"/>
        <v>17180</v>
      </c>
      <c r="EO10" s="72">
        <f t="shared" si="2"/>
        <v>17200</v>
      </c>
      <c r="EP10" s="72">
        <f t="shared" si="2"/>
        <v>17220</v>
      </c>
      <c r="EQ10" s="72">
        <f t="shared" si="2"/>
        <v>17240</v>
      </c>
      <c r="ER10" s="72">
        <f t="shared" si="2"/>
        <v>17260</v>
      </c>
      <c r="ES10" s="72">
        <f t="shared" si="2"/>
        <v>17280</v>
      </c>
      <c r="ET10" s="72">
        <f t="shared" si="2"/>
        <v>17300</v>
      </c>
      <c r="EU10" s="72">
        <f t="shared" si="2"/>
        <v>17320</v>
      </c>
      <c r="EV10" s="72">
        <f t="shared" si="2"/>
        <v>17340</v>
      </c>
      <c r="EW10" s="72">
        <f t="shared" si="2"/>
        <v>17360</v>
      </c>
      <c r="EX10" s="72">
        <f t="shared" si="2"/>
        <v>17380</v>
      </c>
      <c r="EY10" s="72">
        <f t="shared" si="2"/>
        <v>17400</v>
      </c>
      <c r="EZ10" s="72">
        <f t="shared" si="2"/>
        <v>17420</v>
      </c>
      <c r="FA10" s="72">
        <f t="shared" si="2"/>
        <v>17440</v>
      </c>
      <c r="FB10" s="72">
        <f t="shared" si="2"/>
        <v>17460</v>
      </c>
      <c r="FC10" s="72">
        <f t="shared" si="2"/>
        <v>17480</v>
      </c>
      <c r="FD10" s="72">
        <f t="shared" si="2"/>
        <v>17500</v>
      </c>
      <c r="FE10" s="72">
        <f t="shared" si="2"/>
        <v>17520</v>
      </c>
      <c r="FF10" s="72">
        <f t="shared" si="2"/>
        <v>17540</v>
      </c>
      <c r="FG10" s="72">
        <f t="shared" si="2"/>
        <v>17560</v>
      </c>
      <c r="FH10" s="72">
        <f t="shared" si="2"/>
        <v>17580</v>
      </c>
      <c r="FI10" s="72">
        <f t="shared" si="2"/>
        <v>17600</v>
      </c>
      <c r="FJ10" s="72">
        <f t="shared" si="2"/>
        <v>17620</v>
      </c>
      <c r="FK10" s="72">
        <f t="shared" si="2"/>
        <v>17640</v>
      </c>
      <c r="FL10" s="72">
        <f t="shared" si="2"/>
        <v>17660</v>
      </c>
      <c r="FM10" s="72">
        <f t="shared" si="2"/>
        <v>17680</v>
      </c>
      <c r="FN10" s="72">
        <f t="shared" si="2"/>
        <v>17700</v>
      </c>
      <c r="FO10" s="72">
        <f t="shared" si="2"/>
        <v>17720</v>
      </c>
      <c r="FP10" s="72">
        <f t="shared" si="2"/>
        <v>17740</v>
      </c>
      <c r="FQ10" s="72">
        <f t="shared" si="2"/>
        <v>17760</v>
      </c>
      <c r="FR10" s="72">
        <f t="shared" si="2"/>
        <v>17780</v>
      </c>
      <c r="FS10" s="72">
        <f t="shared" si="2"/>
        <v>17800</v>
      </c>
      <c r="FT10" s="72">
        <f t="shared" si="2"/>
        <v>17820</v>
      </c>
      <c r="FU10" s="72">
        <f t="shared" si="2"/>
        <v>17840</v>
      </c>
      <c r="FV10" s="72">
        <f t="shared" si="2"/>
        <v>17860</v>
      </c>
      <c r="FW10" s="72">
        <f t="shared" si="2"/>
        <v>17880</v>
      </c>
      <c r="FX10" s="72">
        <f t="shared" si="2"/>
        <v>17900</v>
      </c>
      <c r="FY10" s="72">
        <f t="shared" si="2"/>
        <v>17920</v>
      </c>
      <c r="FZ10" s="72">
        <f t="shared" si="2"/>
        <v>17940</v>
      </c>
    </row>
    <row r="11" spans="1:182" ht="18">
      <c r="B11" s="2"/>
      <c r="C11" s="2" t="s">
        <v>14</v>
      </c>
      <c r="D11" s="2" t="s">
        <v>17</v>
      </c>
      <c r="E11" s="2" t="s">
        <v>13</v>
      </c>
      <c r="F11" s="7">
        <v>0.125</v>
      </c>
      <c r="H11">
        <v>1</v>
      </c>
      <c r="I11" t="s">
        <v>62</v>
      </c>
      <c r="J11" s="30">
        <f>$B$12*$G$10/J10/$E$12/$H$11</f>
        <v>0</v>
      </c>
      <c r="K11" s="30">
        <f t="shared" ref="K11:BV11" si="3">$B$12*$G$10/K10/$E$12/$H$11</f>
        <v>0</v>
      </c>
      <c r="L11" s="30">
        <f t="shared" si="3"/>
        <v>0</v>
      </c>
      <c r="M11" s="30">
        <f t="shared" si="3"/>
        <v>0</v>
      </c>
      <c r="N11" s="30">
        <f t="shared" si="3"/>
        <v>0</v>
      </c>
      <c r="O11" s="30">
        <f t="shared" si="3"/>
        <v>0</v>
      </c>
      <c r="P11" s="30">
        <f t="shared" si="3"/>
        <v>0</v>
      </c>
      <c r="Q11" s="30">
        <f t="shared" si="3"/>
        <v>0</v>
      </c>
      <c r="R11" s="30">
        <f t="shared" si="3"/>
        <v>0</v>
      </c>
      <c r="S11" s="30">
        <f t="shared" si="3"/>
        <v>0</v>
      </c>
      <c r="T11" s="30">
        <f t="shared" si="3"/>
        <v>0</v>
      </c>
      <c r="U11" s="30">
        <f t="shared" si="3"/>
        <v>0</v>
      </c>
      <c r="V11" s="30">
        <f t="shared" si="3"/>
        <v>0</v>
      </c>
      <c r="W11" s="30">
        <f t="shared" si="3"/>
        <v>0</v>
      </c>
      <c r="X11" s="30">
        <f t="shared" si="3"/>
        <v>0</v>
      </c>
      <c r="Y11" s="30">
        <f t="shared" si="3"/>
        <v>0</v>
      </c>
      <c r="Z11" s="30">
        <f t="shared" si="3"/>
        <v>0</v>
      </c>
      <c r="AA11" s="30">
        <f t="shared" si="3"/>
        <v>0</v>
      </c>
      <c r="AB11" s="30">
        <f t="shared" si="3"/>
        <v>0</v>
      </c>
      <c r="AC11" s="30">
        <f t="shared" si="3"/>
        <v>0</v>
      </c>
      <c r="AD11" s="30">
        <f t="shared" si="3"/>
        <v>0</v>
      </c>
      <c r="AE11" s="30">
        <f t="shared" si="3"/>
        <v>0</v>
      </c>
      <c r="AF11" s="30">
        <f t="shared" si="3"/>
        <v>0</v>
      </c>
      <c r="AG11" s="30">
        <f t="shared" si="3"/>
        <v>0</v>
      </c>
      <c r="AH11" s="30">
        <f t="shared" si="3"/>
        <v>0</v>
      </c>
      <c r="AI11" s="30">
        <f t="shared" si="3"/>
        <v>0</v>
      </c>
      <c r="AJ11" s="30">
        <f t="shared" si="3"/>
        <v>0</v>
      </c>
      <c r="AK11" s="30">
        <f t="shared" si="3"/>
        <v>0</v>
      </c>
      <c r="AL11" s="30">
        <f t="shared" si="3"/>
        <v>0</v>
      </c>
      <c r="AM11" s="30">
        <f t="shared" si="3"/>
        <v>0</v>
      </c>
      <c r="AN11" s="30">
        <f t="shared" si="3"/>
        <v>0</v>
      </c>
      <c r="AO11" s="30">
        <f t="shared" si="3"/>
        <v>0</v>
      </c>
      <c r="AP11" s="30">
        <f t="shared" si="3"/>
        <v>0</v>
      </c>
      <c r="AQ11" s="30">
        <f t="shared" si="3"/>
        <v>0</v>
      </c>
      <c r="AR11" s="30">
        <f t="shared" si="3"/>
        <v>0</v>
      </c>
      <c r="AS11" s="30">
        <f t="shared" si="3"/>
        <v>0</v>
      </c>
      <c r="AT11" s="30">
        <f t="shared" si="3"/>
        <v>0</v>
      </c>
      <c r="AU11" s="30">
        <f t="shared" si="3"/>
        <v>0</v>
      </c>
      <c r="AV11" s="30">
        <f t="shared" si="3"/>
        <v>0</v>
      </c>
      <c r="AW11" s="30">
        <f t="shared" si="3"/>
        <v>0</v>
      </c>
      <c r="AX11" s="30">
        <f t="shared" si="3"/>
        <v>0</v>
      </c>
      <c r="AY11" s="30">
        <f t="shared" si="3"/>
        <v>0</v>
      </c>
      <c r="AZ11" s="30">
        <f t="shared" si="3"/>
        <v>0</v>
      </c>
      <c r="BA11" s="30">
        <f t="shared" si="3"/>
        <v>0</v>
      </c>
      <c r="BB11" s="30">
        <f t="shared" si="3"/>
        <v>0</v>
      </c>
      <c r="BC11" s="30">
        <f t="shared" si="3"/>
        <v>0</v>
      </c>
      <c r="BD11" s="30">
        <f t="shared" si="3"/>
        <v>0</v>
      </c>
      <c r="BE11" s="30">
        <f t="shared" si="3"/>
        <v>0</v>
      </c>
      <c r="BF11" s="30">
        <f t="shared" si="3"/>
        <v>0</v>
      </c>
      <c r="BG11" s="30">
        <f t="shared" si="3"/>
        <v>0</v>
      </c>
      <c r="BH11" s="30">
        <f t="shared" si="3"/>
        <v>0</v>
      </c>
      <c r="BI11" s="30">
        <f t="shared" si="3"/>
        <v>0</v>
      </c>
      <c r="BJ11" s="30">
        <f t="shared" si="3"/>
        <v>0</v>
      </c>
      <c r="BK11" s="30">
        <f t="shared" si="3"/>
        <v>0</v>
      </c>
      <c r="BL11" s="30">
        <f t="shared" si="3"/>
        <v>0</v>
      </c>
      <c r="BM11" s="30">
        <f t="shared" si="3"/>
        <v>0</v>
      </c>
      <c r="BN11" s="30">
        <f t="shared" si="3"/>
        <v>0</v>
      </c>
      <c r="BO11" s="30">
        <f t="shared" si="3"/>
        <v>0</v>
      </c>
      <c r="BP11" s="30">
        <f t="shared" si="3"/>
        <v>0</v>
      </c>
      <c r="BQ11" s="30">
        <f t="shared" si="3"/>
        <v>0</v>
      </c>
      <c r="BR11" s="30">
        <f t="shared" si="3"/>
        <v>0</v>
      </c>
      <c r="BS11" s="30">
        <f t="shared" si="3"/>
        <v>0</v>
      </c>
      <c r="BT11" s="30">
        <f t="shared" si="3"/>
        <v>0</v>
      </c>
      <c r="BU11" s="30">
        <f t="shared" si="3"/>
        <v>0</v>
      </c>
      <c r="BV11" s="30">
        <f t="shared" si="3"/>
        <v>0</v>
      </c>
      <c r="BW11" s="30">
        <f t="shared" ref="BW11:EH11" si="4">$B$12*$G$10/BW10/$E$12/$H$11</f>
        <v>0</v>
      </c>
      <c r="BX11" s="30">
        <f t="shared" si="4"/>
        <v>0</v>
      </c>
      <c r="BY11" s="30">
        <f t="shared" si="4"/>
        <v>0</v>
      </c>
      <c r="BZ11" s="30">
        <f t="shared" si="4"/>
        <v>0</v>
      </c>
      <c r="CA11" s="30">
        <f t="shared" si="4"/>
        <v>0</v>
      </c>
      <c r="CB11" s="30">
        <f t="shared" si="4"/>
        <v>0</v>
      </c>
      <c r="CC11" s="30">
        <f t="shared" si="4"/>
        <v>0</v>
      </c>
      <c r="CD11" s="30">
        <f t="shared" si="4"/>
        <v>0</v>
      </c>
      <c r="CE11" s="30">
        <f t="shared" si="4"/>
        <v>0</v>
      </c>
      <c r="CF11" s="30">
        <f t="shared" si="4"/>
        <v>0</v>
      </c>
      <c r="CG11" s="30">
        <f t="shared" si="4"/>
        <v>0</v>
      </c>
      <c r="CH11" s="30">
        <f t="shared" si="4"/>
        <v>0</v>
      </c>
      <c r="CI11" s="30">
        <f t="shared" si="4"/>
        <v>0</v>
      </c>
      <c r="CJ11" s="30">
        <f t="shared" si="4"/>
        <v>0</v>
      </c>
      <c r="CK11" s="30">
        <f t="shared" si="4"/>
        <v>0</v>
      </c>
      <c r="CL11" s="30">
        <f t="shared" si="4"/>
        <v>0</v>
      </c>
      <c r="CM11" s="30">
        <f t="shared" si="4"/>
        <v>0</v>
      </c>
      <c r="CN11" s="30">
        <f t="shared" si="4"/>
        <v>0</v>
      </c>
      <c r="CO11" s="30">
        <f t="shared" si="4"/>
        <v>0</v>
      </c>
      <c r="CP11" s="30">
        <f t="shared" si="4"/>
        <v>0</v>
      </c>
      <c r="CQ11" s="30">
        <f t="shared" si="4"/>
        <v>0</v>
      </c>
      <c r="CR11" s="30">
        <f t="shared" si="4"/>
        <v>0</v>
      </c>
      <c r="CS11" s="30">
        <f t="shared" si="4"/>
        <v>0</v>
      </c>
      <c r="CT11" s="30">
        <f t="shared" si="4"/>
        <v>0</v>
      </c>
      <c r="CU11" s="30">
        <f t="shared" si="4"/>
        <v>0</v>
      </c>
      <c r="CV11" s="30">
        <f t="shared" si="4"/>
        <v>0</v>
      </c>
      <c r="CW11" s="30">
        <f t="shared" si="4"/>
        <v>0</v>
      </c>
      <c r="CX11" s="30">
        <f t="shared" si="4"/>
        <v>0</v>
      </c>
      <c r="CY11" s="30">
        <f t="shared" si="4"/>
        <v>0</v>
      </c>
      <c r="CZ11" s="30">
        <f t="shared" si="4"/>
        <v>0</v>
      </c>
      <c r="DA11" s="30">
        <f t="shared" si="4"/>
        <v>0</v>
      </c>
      <c r="DB11" s="30">
        <f t="shared" si="4"/>
        <v>0</v>
      </c>
      <c r="DC11" s="30">
        <f t="shared" si="4"/>
        <v>0</v>
      </c>
      <c r="DD11" s="30">
        <f t="shared" si="4"/>
        <v>0</v>
      </c>
      <c r="DE11" s="30">
        <f t="shared" si="4"/>
        <v>0</v>
      </c>
      <c r="DF11" s="30">
        <f t="shared" si="4"/>
        <v>0</v>
      </c>
      <c r="DG11" s="30">
        <f t="shared" si="4"/>
        <v>0</v>
      </c>
      <c r="DH11" s="30">
        <f t="shared" si="4"/>
        <v>0</v>
      </c>
      <c r="DI11" s="30">
        <f t="shared" si="4"/>
        <v>0</v>
      </c>
      <c r="DJ11" s="30">
        <f t="shared" si="4"/>
        <v>0</v>
      </c>
      <c r="DK11" s="30">
        <f t="shared" si="4"/>
        <v>0</v>
      </c>
      <c r="DL11" s="30">
        <f t="shared" si="4"/>
        <v>0</v>
      </c>
      <c r="DM11" s="30">
        <f t="shared" si="4"/>
        <v>0</v>
      </c>
      <c r="DN11" s="30">
        <f t="shared" si="4"/>
        <v>0</v>
      </c>
      <c r="DO11" s="30">
        <f t="shared" si="4"/>
        <v>0</v>
      </c>
      <c r="DP11" s="30">
        <f t="shared" si="4"/>
        <v>0</v>
      </c>
      <c r="DQ11" s="30">
        <f t="shared" si="4"/>
        <v>0</v>
      </c>
      <c r="DR11" s="30">
        <f t="shared" si="4"/>
        <v>0</v>
      </c>
      <c r="DS11" s="30">
        <f t="shared" si="4"/>
        <v>0</v>
      </c>
      <c r="DT11" s="30">
        <f t="shared" si="4"/>
        <v>0</v>
      </c>
      <c r="DU11" s="30">
        <f t="shared" si="4"/>
        <v>0</v>
      </c>
      <c r="DV11" s="30">
        <f t="shared" si="4"/>
        <v>0</v>
      </c>
      <c r="DW11" s="30">
        <f t="shared" si="4"/>
        <v>0</v>
      </c>
      <c r="DX11" s="30">
        <f t="shared" si="4"/>
        <v>0</v>
      </c>
      <c r="DY11" s="30">
        <f t="shared" si="4"/>
        <v>0</v>
      </c>
      <c r="DZ11" s="30">
        <f t="shared" si="4"/>
        <v>0</v>
      </c>
      <c r="EA11" s="30">
        <f t="shared" si="4"/>
        <v>0</v>
      </c>
      <c r="EB11" s="30">
        <f t="shared" si="4"/>
        <v>0</v>
      </c>
      <c r="EC11" s="30">
        <f t="shared" si="4"/>
        <v>0</v>
      </c>
      <c r="ED11" s="30">
        <f t="shared" si="4"/>
        <v>0</v>
      </c>
      <c r="EE11" s="30">
        <f t="shared" si="4"/>
        <v>0</v>
      </c>
      <c r="EF11" s="30">
        <f t="shared" si="4"/>
        <v>0</v>
      </c>
      <c r="EG11" s="30">
        <f t="shared" si="4"/>
        <v>0</v>
      </c>
      <c r="EH11" s="30">
        <f t="shared" si="4"/>
        <v>0</v>
      </c>
      <c r="EI11" s="30">
        <f t="shared" ref="EI11:FZ11" si="5">$B$12*$G$10/EI10/$E$12/$H$11</f>
        <v>0</v>
      </c>
      <c r="EJ11" s="30">
        <f t="shared" si="5"/>
        <v>0</v>
      </c>
      <c r="EK11" s="30">
        <f t="shared" si="5"/>
        <v>0</v>
      </c>
      <c r="EL11" s="30">
        <f t="shared" si="5"/>
        <v>0</v>
      </c>
      <c r="EM11" s="30">
        <f t="shared" si="5"/>
        <v>0</v>
      </c>
      <c r="EN11" s="30">
        <f t="shared" si="5"/>
        <v>0</v>
      </c>
      <c r="EO11" s="30">
        <f t="shared" si="5"/>
        <v>0</v>
      </c>
      <c r="EP11" s="30">
        <f t="shared" si="5"/>
        <v>0</v>
      </c>
      <c r="EQ11" s="30">
        <f t="shared" si="5"/>
        <v>0</v>
      </c>
      <c r="ER11" s="30">
        <f t="shared" si="5"/>
        <v>0</v>
      </c>
      <c r="ES11" s="30">
        <f t="shared" si="5"/>
        <v>0</v>
      </c>
      <c r="ET11" s="30">
        <f t="shared" si="5"/>
        <v>0</v>
      </c>
      <c r="EU11" s="30">
        <f t="shared" si="5"/>
        <v>0</v>
      </c>
      <c r="EV11" s="30">
        <f t="shared" si="5"/>
        <v>0</v>
      </c>
      <c r="EW11" s="30">
        <f t="shared" si="5"/>
        <v>0</v>
      </c>
      <c r="EX11" s="30">
        <f t="shared" si="5"/>
        <v>0</v>
      </c>
      <c r="EY11" s="30">
        <f t="shared" si="5"/>
        <v>0</v>
      </c>
      <c r="EZ11" s="30">
        <f t="shared" si="5"/>
        <v>0</v>
      </c>
      <c r="FA11" s="30">
        <f t="shared" si="5"/>
        <v>0</v>
      </c>
      <c r="FB11" s="30">
        <f t="shared" si="5"/>
        <v>0</v>
      </c>
      <c r="FC11" s="30">
        <f t="shared" si="5"/>
        <v>0</v>
      </c>
      <c r="FD11" s="30">
        <f t="shared" si="5"/>
        <v>0</v>
      </c>
      <c r="FE11" s="30">
        <f t="shared" si="5"/>
        <v>0</v>
      </c>
      <c r="FF11" s="30">
        <f t="shared" si="5"/>
        <v>0</v>
      </c>
      <c r="FG11" s="30">
        <f t="shared" si="5"/>
        <v>0</v>
      </c>
      <c r="FH11" s="30">
        <f t="shared" si="5"/>
        <v>0</v>
      </c>
      <c r="FI11" s="30">
        <f t="shared" si="5"/>
        <v>0</v>
      </c>
      <c r="FJ11" s="30">
        <f t="shared" si="5"/>
        <v>0</v>
      </c>
      <c r="FK11" s="30">
        <f t="shared" si="5"/>
        <v>0</v>
      </c>
      <c r="FL11" s="30">
        <f t="shared" si="5"/>
        <v>0</v>
      </c>
      <c r="FM11" s="30">
        <f t="shared" si="5"/>
        <v>0</v>
      </c>
      <c r="FN11" s="30">
        <f t="shared" si="5"/>
        <v>0</v>
      </c>
      <c r="FO11" s="30">
        <f t="shared" si="5"/>
        <v>0</v>
      </c>
      <c r="FP11" s="30">
        <f t="shared" si="5"/>
        <v>0</v>
      </c>
      <c r="FQ11" s="30">
        <f t="shared" si="5"/>
        <v>0</v>
      </c>
      <c r="FR11" s="30">
        <f t="shared" si="5"/>
        <v>0</v>
      </c>
      <c r="FS11" s="30">
        <f t="shared" si="5"/>
        <v>0</v>
      </c>
      <c r="FT11" s="30">
        <f t="shared" si="5"/>
        <v>0</v>
      </c>
      <c r="FU11" s="30">
        <f t="shared" si="5"/>
        <v>0</v>
      </c>
      <c r="FV11" s="30">
        <f t="shared" si="5"/>
        <v>0</v>
      </c>
      <c r="FW11" s="30">
        <f t="shared" si="5"/>
        <v>0</v>
      </c>
      <c r="FX11" s="30">
        <f t="shared" si="5"/>
        <v>0</v>
      </c>
      <c r="FY11" s="30">
        <f t="shared" si="5"/>
        <v>0</v>
      </c>
      <c r="FZ11" s="30">
        <f t="shared" si="5"/>
        <v>0</v>
      </c>
    </row>
    <row r="12" spans="1:182">
      <c r="B12" s="18">
        <f>$K$2</f>
        <v>7000</v>
      </c>
      <c r="C12" s="6">
        <f>$L$2</f>
        <v>0</v>
      </c>
      <c r="D12" s="17">
        <f>J2</f>
        <v>5800</v>
      </c>
      <c r="E12" s="5">
        <f>$H$2</f>
        <v>3</v>
      </c>
      <c r="F12" s="16">
        <f>M3</f>
        <v>0</v>
      </c>
      <c r="H12">
        <v>0.75</v>
      </c>
      <c r="I12" t="s">
        <v>63</v>
      </c>
      <c r="J12" s="30">
        <f>$B$12*$G$10/J10/$E$12/$H$12</f>
        <v>0</v>
      </c>
      <c r="K12" s="30">
        <f t="shared" ref="K12:BV12" si="6">$B$12*$G$10/K10/$E$12/$H$12</f>
        <v>0</v>
      </c>
      <c r="L12" s="30">
        <f t="shared" si="6"/>
        <v>0</v>
      </c>
      <c r="M12" s="30">
        <f t="shared" si="6"/>
        <v>0</v>
      </c>
      <c r="N12" s="30">
        <f t="shared" si="6"/>
        <v>0</v>
      </c>
      <c r="O12" s="30">
        <f t="shared" si="6"/>
        <v>0</v>
      </c>
      <c r="P12" s="30">
        <f t="shared" si="6"/>
        <v>0</v>
      </c>
      <c r="Q12" s="30">
        <f t="shared" si="6"/>
        <v>0</v>
      </c>
      <c r="R12" s="30">
        <f t="shared" si="6"/>
        <v>0</v>
      </c>
      <c r="S12" s="30">
        <f t="shared" si="6"/>
        <v>0</v>
      </c>
      <c r="T12" s="30">
        <f t="shared" si="6"/>
        <v>0</v>
      </c>
      <c r="U12" s="30">
        <f t="shared" si="6"/>
        <v>0</v>
      </c>
      <c r="V12" s="30">
        <f t="shared" si="6"/>
        <v>0</v>
      </c>
      <c r="W12" s="30">
        <f t="shared" si="6"/>
        <v>0</v>
      </c>
      <c r="X12" s="30">
        <f t="shared" si="6"/>
        <v>0</v>
      </c>
      <c r="Y12" s="30">
        <f t="shared" si="6"/>
        <v>0</v>
      </c>
      <c r="Z12" s="30">
        <f t="shared" si="6"/>
        <v>0</v>
      </c>
      <c r="AA12" s="30">
        <f t="shared" si="6"/>
        <v>0</v>
      </c>
      <c r="AB12" s="30">
        <f t="shared" si="6"/>
        <v>0</v>
      </c>
      <c r="AC12" s="30">
        <f t="shared" si="6"/>
        <v>0</v>
      </c>
      <c r="AD12" s="30">
        <f t="shared" si="6"/>
        <v>0</v>
      </c>
      <c r="AE12" s="30">
        <f t="shared" si="6"/>
        <v>0</v>
      </c>
      <c r="AF12" s="30">
        <f t="shared" si="6"/>
        <v>0</v>
      </c>
      <c r="AG12" s="30">
        <f t="shared" si="6"/>
        <v>0</v>
      </c>
      <c r="AH12" s="30">
        <f t="shared" si="6"/>
        <v>0</v>
      </c>
      <c r="AI12" s="30">
        <f t="shared" si="6"/>
        <v>0</v>
      </c>
      <c r="AJ12" s="30">
        <f t="shared" si="6"/>
        <v>0</v>
      </c>
      <c r="AK12" s="30">
        <f t="shared" si="6"/>
        <v>0</v>
      </c>
      <c r="AL12" s="30">
        <f t="shared" si="6"/>
        <v>0</v>
      </c>
      <c r="AM12" s="30">
        <f t="shared" si="6"/>
        <v>0</v>
      </c>
      <c r="AN12" s="30">
        <f t="shared" si="6"/>
        <v>0</v>
      </c>
      <c r="AO12" s="30">
        <f t="shared" si="6"/>
        <v>0</v>
      </c>
      <c r="AP12" s="30">
        <f t="shared" si="6"/>
        <v>0</v>
      </c>
      <c r="AQ12" s="30">
        <f t="shared" si="6"/>
        <v>0</v>
      </c>
      <c r="AR12" s="30">
        <f t="shared" si="6"/>
        <v>0</v>
      </c>
      <c r="AS12" s="30">
        <f t="shared" si="6"/>
        <v>0</v>
      </c>
      <c r="AT12" s="30">
        <f t="shared" si="6"/>
        <v>0</v>
      </c>
      <c r="AU12" s="30">
        <f t="shared" si="6"/>
        <v>0</v>
      </c>
      <c r="AV12" s="30">
        <f t="shared" si="6"/>
        <v>0</v>
      </c>
      <c r="AW12" s="30">
        <f t="shared" si="6"/>
        <v>0</v>
      </c>
      <c r="AX12" s="30">
        <f t="shared" si="6"/>
        <v>0</v>
      </c>
      <c r="AY12" s="30">
        <f t="shared" si="6"/>
        <v>0</v>
      </c>
      <c r="AZ12" s="30">
        <f t="shared" si="6"/>
        <v>0</v>
      </c>
      <c r="BA12" s="30">
        <f t="shared" si="6"/>
        <v>0</v>
      </c>
      <c r="BB12" s="30">
        <f t="shared" si="6"/>
        <v>0</v>
      </c>
      <c r="BC12" s="30">
        <f t="shared" si="6"/>
        <v>0</v>
      </c>
      <c r="BD12" s="30">
        <f t="shared" si="6"/>
        <v>0</v>
      </c>
      <c r="BE12" s="30">
        <f t="shared" si="6"/>
        <v>0</v>
      </c>
      <c r="BF12" s="30">
        <f t="shared" si="6"/>
        <v>0</v>
      </c>
      <c r="BG12" s="30">
        <f t="shared" si="6"/>
        <v>0</v>
      </c>
      <c r="BH12" s="30">
        <f t="shared" si="6"/>
        <v>0</v>
      </c>
      <c r="BI12" s="30">
        <f t="shared" si="6"/>
        <v>0</v>
      </c>
      <c r="BJ12" s="30">
        <f t="shared" si="6"/>
        <v>0</v>
      </c>
      <c r="BK12" s="30">
        <f t="shared" si="6"/>
        <v>0</v>
      </c>
      <c r="BL12" s="30">
        <f t="shared" si="6"/>
        <v>0</v>
      </c>
      <c r="BM12" s="30">
        <f t="shared" si="6"/>
        <v>0</v>
      </c>
      <c r="BN12" s="30">
        <f t="shared" si="6"/>
        <v>0</v>
      </c>
      <c r="BO12" s="30">
        <f t="shared" si="6"/>
        <v>0</v>
      </c>
      <c r="BP12" s="30">
        <f t="shared" si="6"/>
        <v>0</v>
      </c>
      <c r="BQ12" s="30">
        <f t="shared" si="6"/>
        <v>0</v>
      </c>
      <c r="BR12" s="30">
        <f t="shared" si="6"/>
        <v>0</v>
      </c>
      <c r="BS12" s="30">
        <f t="shared" si="6"/>
        <v>0</v>
      </c>
      <c r="BT12" s="30">
        <f t="shared" si="6"/>
        <v>0</v>
      </c>
      <c r="BU12" s="30">
        <f t="shared" si="6"/>
        <v>0</v>
      </c>
      <c r="BV12" s="30">
        <f t="shared" si="6"/>
        <v>0</v>
      </c>
      <c r="BW12" s="30">
        <f t="shared" ref="BW12:EH12" si="7">$B$12*$G$10/BW10/$E$12/$H$12</f>
        <v>0</v>
      </c>
      <c r="BX12" s="30">
        <f t="shared" si="7"/>
        <v>0</v>
      </c>
      <c r="BY12" s="30">
        <f t="shared" si="7"/>
        <v>0</v>
      </c>
      <c r="BZ12" s="30">
        <f t="shared" si="7"/>
        <v>0</v>
      </c>
      <c r="CA12" s="30">
        <f t="shared" si="7"/>
        <v>0</v>
      </c>
      <c r="CB12" s="30">
        <f t="shared" si="7"/>
        <v>0</v>
      </c>
      <c r="CC12" s="30">
        <f t="shared" si="7"/>
        <v>0</v>
      </c>
      <c r="CD12" s="30">
        <f t="shared" si="7"/>
        <v>0</v>
      </c>
      <c r="CE12" s="30">
        <f t="shared" si="7"/>
        <v>0</v>
      </c>
      <c r="CF12" s="30">
        <f t="shared" si="7"/>
        <v>0</v>
      </c>
      <c r="CG12" s="30">
        <f t="shared" si="7"/>
        <v>0</v>
      </c>
      <c r="CH12" s="30">
        <f t="shared" si="7"/>
        <v>0</v>
      </c>
      <c r="CI12" s="30">
        <f t="shared" si="7"/>
        <v>0</v>
      </c>
      <c r="CJ12" s="30">
        <f t="shared" si="7"/>
        <v>0</v>
      </c>
      <c r="CK12" s="30">
        <f t="shared" si="7"/>
        <v>0</v>
      </c>
      <c r="CL12" s="30">
        <f t="shared" si="7"/>
        <v>0</v>
      </c>
      <c r="CM12" s="30">
        <f t="shared" si="7"/>
        <v>0</v>
      </c>
      <c r="CN12" s="30">
        <f t="shared" si="7"/>
        <v>0</v>
      </c>
      <c r="CO12" s="30">
        <f t="shared" si="7"/>
        <v>0</v>
      </c>
      <c r="CP12" s="30">
        <f t="shared" si="7"/>
        <v>0</v>
      </c>
      <c r="CQ12" s="30">
        <f t="shared" si="7"/>
        <v>0</v>
      </c>
      <c r="CR12" s="30">
        <f t="shared" si="7"/>
        <v>0</v>
      </c>
      <c r="CS12" s="30">
        <f t="shared" si="7"/>
        <v>0</v>
      </c>
      <c r="CT12" s="30">
        <f t="shared" si="7"/>
        <v>0</v>
      </c>
      <c r="CU12" s="30">
        <f t="shared" si="7"/>
        <v>0</v>
      </c>
      <c r="CV12" s="30">
        <f t="shared" si="7"/>
        <v>0</v>
      </c>
      <c r="CW12" s="30">
        <f t="shared" si="7"/>
        <v>0</v>
      </c>
      <c r="CX12" s="30">
        <f t="shared" si="7"/>
        <v>0</v>
      </c>
      <c r="CY12" s="30">
        <f t="shared" si="7"/>
        <v>0</v>
      </c>
      <c r="CZ12" s="30">
        <f t="shared" si="7"/>
        <v>0</v>
      </c>
      <c r="DA12" s="30">
        <f t="shared" si="7"/>
        <v>0</v>
      </c>
      <c r="DB12" s="30">
        <f t="shared" si="7"/>
        <v>0</v>
      </c>
      <c r="DC12" s="30">
        <f t="shared" si="7"/>
        <v>0</v>
      </c>
      <c r="DD12" s="30">
        <f t="shared" si="7"/>
        <v>0</v>
      </c>
      <c r="DE12" s="30">
        <f t="shared" si="7"/>
        <v>0</v>
      </c>
      <c r="DF12" s="30">
        <f t="shared" si="7"/>
        <v>0</v>
      </c>
      <c r="DG12" s="30">
        <f t="shared" si="7"/>
        <v>0</v>
      </c>
      <c r="DH12" s="30">
        <f t="shared" si="7"/>
        <v>0</v>
      </c>
      <c r="DI12" s="30">
        <f t="shared" si="7"/>
        <v>0</v>
      </c>
      <c r="DJ12" s="30">
        <f t="shared" si="7"/>
        <v>0</v>
      </c>
      <c r="DK12" s="30">
        <f t="shared" si="7"/>
        <v>0</v>
      </c>
      <c r="DL12" s="30">
        <f t="shared" si="7"/>
        <v>0</v>
      </c>
      <c r="DM12" s="30">
        <f t="shared" si="7"/>
        <v>0</v>
      </c>
      <c r="DN12" s="30">
        <f t="shared" si="7"/>
        <v>0</v>
      </c>
      <c r="DO12" s="30">
        <f t="shared" si="7"/>
        <v>0</v>
      </c>
      <c r="DP12" s="30">
        <f t="shared" si="7"/>
        <v>0</v>
      </c>
      <c r="DQ12" s="30">
        <f t="shared" si="7"/>
        <v>0</v>
      </c>
      <c r="DR12" s="30">
        <f t="shared" si="7"/>
        <v>0</v>
      </c>
      <c r="DS12" s="30">
        <f t="shared" si="7"/>
        <v>0</v>
      </c>
      <c r="DT12" s="30">
        <f t="shared" si="7"/>
        <v>0</v>
      </c>
      <c r="DU12" s="30">
        <f t="shared" si="7"/>
        <v>0</v>
      </c>
      <c r="DV12" s="30">
        <f t="shared" si="7"/>
        <v>0</v>
      </c>
      <c r="DW12" s="30">
        <f t="shared" si="7"/>
        <v>0</v>
      </c>
      <c r="DX12" s="30">
        <f t="shared" si="7"/>
        <v>0</v>
      </c>
      <c r="DY12" s="30">
        <f t="shared" si="7"/>
        <v>0</v>
      </c>
      <c r="DZ12" s="30">
        <f t="shared" si="7"/>
        <v>0</v>
      </c>
      <c r="EA12" s="30">
        <f t="shared" si="7"/>
        <v>0</v>
      </c>
      <c r="EB12" s="30">
        <f t="shared" si="7"/>
        <v>0</v>
      </c>
      <c r="EC12" s="30">
        <f t="shared" si="7"/>
        <v>0</v>
      </c>
      <c r="ED12" s="30">
        <f t="shared" si="7"/>
        <v>0</v>
      </c>
      <c r="EE12" s="30">
        <f t="shared" si="7"/>
        <v>0</v>
      </c>
      <c r="EF12" s="30">
        <f t="shared" si="7"/>
        <v>0</v>
      </c>
      <c r="EG12" s="30">
        <f t="shared" si="7"/>
        <v>0</v>
      </c>
      <c r="EH12" s="30">
        <f t="shared" si="7"/>
        <v>0</v>
      </c>
      <c r="EI12" s="30">
        <f t="shared" ref="EI12:FZ12" si="8">$B$12*$G$10/EI10/$E$12/$H$12</f>
        <v>0</v>
      </c>
      <c r="EJ12" s="30">
        <f t="shared" si="8"/>
        <v>0</v>
      </c>
      <c r="EK12" s="30">
        <f t="shared" si="8"/>
        <v>0</v>
      </c>
      <c r="EL12" s="30">
        <f t="shared" si="8"/>
        <v>0</v>
      </c>
      <c r="EM12" s="30">
        <f t="shared" si="8"/>
        <v>0</v>
      </c>
      <c r="EN12" s="30">
        <f t="shared" si="8"/>
        <v>0</v>
      </c>
      <c r="EO12" s="30">
        <f t="shared" si="8"/>
        <v>0</v>
      </c>
      <c r="EP12" s="30">
        <f t="shared" si="8"/>
        <v>0</v>
      </c>
      <c r="EQ12" s="30">
        <f t="shared" si="8"/>
        <v>0</v>
      </c>
      <c r="ER12" s="30">
        <f t="shared" si="8"/>
        <v>0</v>
      </c>
      <c r="ES12" s="30">
        <f t="shared" si="8"/>
        <v>0</v>
      </c>
      <c r="ET12" s="30">
        <f t="shared" si="8"/>
        <v>0</v>
      </c>
      <c r="EU12" s="30">
        <f t="shared" si="8"/>
        <v>0</v>
      </c>
      <c r="EV12" s="30">
        <f t="shared" si="8"/>
        <v>0</v>
      </c>
      <c r="EW12" s="30">
        <f t="shared" si="8"/>
        <v>0</v>
      </c>
      <c r="EX12" s="30">
        <f t="shared" si="8"/>
        <v>0</v>
      </c>
      <c r="EY12" s="30">
        <f t="shared" si="8"/>
        <v>0</v>
      </c>
      <c r="EZ12" s="30">
        <f t="shared" si="8"/>
        <v>0</v>
      </c>
      <c r="FA12" s="30">
        <f t="shared" si="8"/>
        <v>0</v>
      </c>
      <c r="FB12" s="30">
        <f t="shared" si="8"/>
        <v>0</v>
      </c>
      <c r="FC12" s="30">
        <f t="shared" si="8"/>
        <v>0</v>
      </c>
      <c r="FD12" s="30">
        <f t="shared" si="8"/>
        <v>0</v>
      </c>
      <c r="FE12" s="30">
        <f t="shared" si="8"/>
        <v>0</v>
      </c>
      <c r="FF12" s="30">
        <f t="shared" si="8"/>
        <v>0</v>
      </c>
      <c r="FG12" s="30">
        <f t="shared" si="8"/>
        <v>0</v>
      </c>
      <c r="FH12" s="30">
        <f t="shared" si="8"/>
        <v>0</v>
      </c>
      <c r="FI12" s="30">
        <f t="shared" si="8"/>
        <v>0</v>
      </c>
      <c r="FJ12" s="30">
        <f t="shared" si="8"/>
        <v>0</v>
      </c>
      <c r="FK12" s="30">
        <f t="shared" si="8"/>
        <v>0</v>
      </c>
      <c r="FL12" s="30">
        <f t="shared" si="8"/>
        <v>0</v>
      </c>
      <c r="FM12" s="30">
        <f t="shared" si="8"/>
        <v>0</v>
      </c>
      <c r="FN12" s="30">
        <f t="shared" si="8"/>
        <v>0</v>
      </c>
      <c r="FO12" s="30">
        <f t="shared" si="8"/>
        <v>0</v>
      </c>
      <c r="FP12" s="30">
        <f t="shared" si="8"/>
        <v>0</v>
      </c>
      <c r="FQ12" s="30">
        <f t="shared" si="8"/>
        <v>0</v>
      </c>
      <c r="FR12" s="30">
        <f t="shared" si="8"/>
        <v>0</v>
      </c>
      <c r="FS12" s="30">
        <f t="shared" si="8"/>
        <v>0</v>
      </c>
      <c r="FT12" s="30">
        <f t="shared" si="8"/>
        <v>0</v>
      </c>
      <c r="FU12" s="30">
        <f t="shared" si="8"/>
        <v>0</v>
      </c>
      <c r="FV12" s="30">
        <f t="shared" si="8"/>
        <v>0</v>
      </c>
      <c r="FW12" s="30">
        <f t="shared" si="8"/>
        <v>0</v>
      </c>
      <c r="FX12" s="30">
        <f t="shared" si="8"/>
        <v>0</v>
      </c>
      <c r="FY12" s="30">
        <f t="shared" si="8"/>
        <v>0</v>
      </c>
      <c r="FZ12" s="30">
        <f t="shared" si="8"/>
        <v>0</v>
      </c>
    </row>
    <row r="13" spans="1:182" ht="18">
      <c r="A13" s="10" t="s">
        <v>23</v>
      </c>
      <c r="B13" s="15" t="e">
        <f>B12*C12/D12/E12/F12</f>
        <v>#DIV/0!</v>
      </c>
      <c r="H13">
        <v>0.5</v>
      </c>
      <c r="I13" t="s">
        <v>65</v>
      </c>
      <c r="J13" s="30">
        <f>$B$12*$G$10/J10/$E$12/$H$13</f>
        <v>0</v>
      </c>
      <c r="K13" s="30">
        <f t="shared" ref="K13:BV13" si="9">$B$12*$G$10/K10/$E$12/$H$13</f>
        <v>0</v>
      </c>
      <c r="L13" s="30">
        <f t="shared" si="9"/>
        <v>0</v>
      </c>
      <c r="M13" s="30">
        <f t="shared" si="9"/>
        <v>0</v>
      </c>
      <c r="N13" s="30">
        <f t="shared" si="9"/>
        <v>0</v>
      </c>
      <c r="O13" s="30">
        <f t="shared" si="9"/>
        <v>0</v>
      </c>
      <c r="P13" s="30">
        <f t="shared" si="9"/>
        <v>0</v>
      </c>
      <c r="Q13" s="30">
        <f t="shared" si="9"/>
        <v>0</v>
      </c>
      <c r="R13" s="30">
        <f t="shared" si="9"/>
        <v>0</v>
      </c>
      <c r="S13" s="30">
        <f t="shared" si="9"/>
        <v>0</v>
      </c>
      <c r="T13" s="30">
        <f t="shared" si="9"/>
        <v>0</v>
      </c>
      <c r="U13" s="30">
        <f t="shared" si="9"/>
        <v>0</v>
      </c>
      <c r="V13" s="30">
        <f t="shared" si="9"/>
        <v>0</v>
      </c>
      <c r="W13" s="30">
        <f t="shared" si="9"/>
        <v>0</v>
      </c>
      <c r="X13" s="30">
        <f t="shared" si="9"/>
        <v>0</v>
      </c>
      <c r="Y13" s="30">
        <f t="shared" si="9"/>
        <v>0</v>
      </c>
      <c r="Z13" s="30">
        <f t="shared" si="9"/>
        <v>0</v>
      </c>
      <c r="AA13" s="30">
        <f t="shared" si="9"/>
        <v>0</v>
      </c>
      <c r="AB13" s="30">
        <f t="shared" si="9"/>
        <v>0</v>
      </c>
      <c r="AC13" s="30">
        <f t="shared" si="9"/>
        <v>0</v>
      </c>
      <c r="AD13" s="30">
        <f t="shared" si="9"/>
        <v>0</v>
      </c>
      <c r="AE13" s="30">
        <f t="shared" si="9"/>
        <v>0</v>
      </c>
      <c r="AF13" s="30">
        <f t="shared" si="9"/>
        <v>0</v>
      </c>
      <c r="AG13" s="30">
        <f t="shared" si="9"/>
        <v>0</v>
      </c>
      <c r="AH13" s="30">
        <f t="shared" si="9"/>
        <v>0</v>
      </c>
      <c r="AI13" s="30">
        <f t="shared" si="9"/>
        <v>0</v>
      </c>
      <c r="AJ13" s="30">
        <f t="shared" si="9"/>
        <v>0</v>
      </c>
      <c r="AK13" s="30">
        <f t="shared" si="9"/>
        <v>0</v>
      </c>
      <c r="AL13" s="30">
        <f t="shared" si="9"/>
        <v>0</v>
      </c>
      <c r="AM13" s="30">
        <f t="shared" si="9"/>
        <v>0</v>
      </c>
      <c r="AN13" s="30">
        <f t="shared" si="9"/>
        <v>0</v>
      </c>
      <c r="AO13" s="30">
        <f t="shared" si="9"/>
        <v>0</v>
      </c>
      <c r="AP13" s="30">
        <f t="shared" si="9"/>
        <v>0</v>
      </c>
      <c r="AQ13" s="30">
        <f t="shared" si="9"/>
        <v>0</v>
      </c>
      <c r="AR13" s="30">
        <f t="shared" si="9"/>
        <v>0</v>
      </c>
      <c r="AS13" s="30">
        <f t="shared" si="9"/>
        <v>0</v>
      </c>
      <c r="AT13" s="30">
        <f t="shared" si="9"/>
        <v>0</v>
      </c>
      <c r="AU13" s="30">
        <f t="shared" si="9"/>
        <v>0</v>
      </c>
      <c r="AV13" s="30">
        <f t="shared" si="9"/>
        <v>0</v>
      </c>
      <c r="AW13" s="30">
        <f t="shared" si="9"/>
        <v>0</v>
      </c>
      <c r="AX13" s="30">
        <f t="shared" si="9"/>
        <v>0</v>
      </c>
      <c r="AY13" s="30">
        <f t="shared" si="9"/>
        <v>0</v>
      </c>
      <c r="AZ13" s="30">
        <f t="shared" si="9"/>
        <v>0</v>
      </c>
      <c r="BA13" s="30">
        <f t="shared" si="9"/>
        <v>0</v>
      </c>
      <c r="BB13" s="30">
        <f t="shared" si="9"/>
        <v>0</v>
      </c>
      <c r="BC13" s="30">
        <f t="shared" si="9"/>
        <v>0</v>
      </c>
      <c r="BD13" s="30">
        <f t="shared" si="9"/>
        <v>0</v>
      </c>
      <c r="BE13" s="30">
        <f t="shared" si="9"/>
        <v>0</v>
      </c>
      <c r="BF13" s="30">
        <f t="shared" si="9"/>
        <v>0</v>
      </c>
      <c r="BG13" s="30">
        <f t="shared" si="9"/>
        <v>0</v>
      </c>
      <c r="BH13" s="30">
        <f t="shared" si="9"/>
        <v>0</v>
      </c>
      <c r="BI13" s="30">
        <f t="shared" si="9"/>
        <v>0</v>
      </c>
      <c r="BJ13" s="30">
        <f t="shared" si="9"/>
        <v>0</v>
      </c>
      <c r="BK13" s="30">
        <f t="shared" si="9"/>
        <v>0</v>
      </c>
      <c r="BL13" s="30">
        <f t="shared" si="9"/>
        <v>0</v>
      </c>
      <c r="BM13" s="30">
        <f t="shared" si="9"/>
        <v>0</v>
      </c>
      <c r="BN13" s="30">
        <f t="shared" si="9"/>
        <v>0</v>
      </c>
      <c r="BO13" s="30">
        <f t="shared" si="9"/>
        <v>0</v>
      </c>
      <c r="BP13" s="30">
        <f t="shared" si="9"/>
        <v>0</v>
      </c>
      <c r="BQ13" s="30">
        <f t="shared" si="9"/>
        <v>0</v>
      </c>
      <c r="BR13" s="30">
        <f t="shared" si="9"/>
        <v>0</v>
      </c>
      <c r="BS13" s="30">
        <f t="shared" si="9"/>
        <v>0</v>
      </c>
      <c r="BT13" s="30">
        <f t="shared" si="9"/>
        <v>0</v>
      </c>
      <c r="BU13" s="30">
        <f t="shared" si="9"/>
        <v>0</v>
      </c>
      <c r="BV13" s="30">
        <f t="shared" si="9"/>
        <v>0</v>
      </c>
      <c r="BW13" s="30">
        <f t="shared" ref="BW13:EH13" si="10">$B$12*$G$10/BW10/$E$12/$H$13</f>
        <v>0</v>
      </c>
      <c r="BX13" s="30">
        <f t="shared" si="10"/>
        <v>0</v>
      </c>
      <c r="BY13" s="30">
        <f t="shared" si="10"/>
        <v>0</v>
      </c>
      <c r="BZ13" s="30">
        <f t="shared" si="10"/>
        <v>0</v>
      </c>
      <c r="CA13" s="30">
        <f t="shared" si="10"/>
        <v>0</v>
      </c>
      <c r="CB13" s="30">
        <f t="shared" si="10"/>
        <v>0</v>
      </c>
      <c r="CC13" s="30">
        <f t="shared" si="10"/>
        <v>0</v>
      </c>
      <c r="CD13" s="30">
        <f t="shared" si="10"/>
        <v>0</v>
      </c>
      <c r="CE13" s="30">
        <f t="shared" si="10"/>
        <v>0</v>
      </c>
      <c r="CF13" s="30">
        <f t="shared" si="10"/>
        <v>0</v>
      </c>
      <c r="CG13" s="30">
        <f t="shared" si="10"/>
        <v>0</v>
      </c>
      <c r="CH13" s="30">
        <f t="shared" si="10"/>
        <v>0</v>
      </c>
      <c r="CI13" s="30">
        <f t="shared" si="10"/>
        <v>0</v>
      </c>
      <c r="CJ13" s="30">
        <f t="shared" si="10"/>
        <v>0</v>
      </c>
      <c r="CK13" s="30">
        <f t="shared" si="10"/>
        <v>0</v>
      </c>
      <c r="CL13" s="30">
        <f t="shared" si="10"/>
        <v>0</v>
      </c>
      <c r="CM13" s="30">
        <f t="shared" si="10"/>
        <v>0</v>
      </c>
      <c r="CN13" s="30">
        <f t="shared" si="10"/>
        <v>0</v>
      </c>
      <c r="CO13" s="30">
        <f t="shared" si="10"/>
        <v>0</v>
      </c>
      <c r="CP13" s="30">
        <f t="shared" si="10"/>
        <v>0</v>
      </c>
      <c r="CQ13" s="30">
        <f t="shared" si="10"/>
        <v>0</v>
      </c>
      <c r="CR13" s="30">
        <f t="shared" si="10"/>
        <v>0</v>
      </c>
      <c r="CS13" s="30">
        <f t="shared" si="10"/>
        <v>0</v>
      </c>
      <c r="CT13" s="30">
        <f t="shared" si="10"/>
        <v>0</v>
      </c>
      <c r="CU13" s="30">
        <f t="shared" si="10"/>
        <v>0</v>
      </c>
      <c r="CV13" s="30">
        <f t="shared" si="10"/>
        <v>0</v>
      </c>
      <c r="CW13" s="30">
        <f t="shared" si="10"/>
        <v>0</v>
      </c>
      <c r="CX13" s="30">
        <f t="shared" si="10"/>
        <v>0</v>
      </c>
      <c r="CY13" s="30">
        <f t="shared" si="10"/>
        <v>0</v>
      </c>
      <c r="CZ13" s="30">
        <f t="shared" si="10"/>
        <v>0</v>
      </c>
      <c r="DA13" s="30">
        <f t="shared" si="10"/>
        <v>0</v>
      </c>
      <c r="DB13" s="30">
        <f t="shared" si="10"/>
        <v>0</v>
      </c>
      <c r="DC13" s="30">
        <f t="shared" si="10"/>
        <v>0</v>
      </c>
      <c r="DD13" s="30">
        <f t="shared" si="10"/>
        <v>0</v>
      </c>
      <c r="DE13" s="30">
        <f t="shared" si="10"/>
        <v>0</v>
      </c>
      <c r="DF13" s="30">
        <f t="shared" si="10"/>
        <v>0</v>
      </c>
      <c r="DG13" s="30">
        <f t="shared" si="10"/>
        <v>0</v>
      </c>
      <c r="DH13" s="30">
        <f t="shared" si="10"/>
        <v>0</v>
      </c>
      <c r="DI13" s="30">
        <f t="shared" si="10"/>
        <v>0</v>
      </c>
      <c r="DJ13" s="30">
        <f t="shared" si="10"/>
        <v>0</v>
      </c>
      <c r="DK13" s="30">
        <f t="shared" si="10"/>
        <v>0</v>
      </c>
      <c r="DL13" s="30">
        <f t="shared" si="10"/>
        <v>0</v>
      </c>
      <c r="DM13" s="30">
        <f t="shared" si="10"/>
        <v>0</v>
      </c>
      <c r="DN13" s="30">
        <f t="shared" si="10"/>
        <v>0</v>
      </c>
      <c r="DO13" s="30">
        <f t="shared" si="10"/>
        <v>0</v>
      </c>
      <c r="DP13" s="30">
        <f t="shared" si="10"/>
        <v>0</v>
      </c>
      <c r="DQ13" s="30">
        <f t="shared" si="10"/>
        <v>0</v>
      </c>
      <c r="DR13" s="30">
        <f t="shared" si="10"/>
        <v>0</v>
      </c>
      <c r="DS13" s="30">
        <f t="shared" si="10"/>
        <v>0</v>
      </c>
      <c r="DT13" s="30">
        <f t="shared" si="10"/>
        <v>0</v>
      </c>
      <c r="DU13" s="30">
        <f t="shared" si="10"/>
        <v>0</v>
      </c>
      <c r="DV13" s="30">
        <f t="shared" si="10"/>
        <v>0</v>
      </c>
      <c r="DW13" s="30">
        <f t="shared" si="10"/>
        <v>0</v>
      </c>
      <c r="DX13" s="30">
        <f t="shared" si="10"/>
        <v>0</v>
      </c>
      <c r="DY13" s="30">
        <f t="shared" si="10"/>
        <v>0</v>
      </c>
      <c r="DZ13" s="30">
        <f t="shared" si="10"/>
        <v>0</v>
      </c>
      <c r="EA13" s="30">
        <f t="shared" si="10"/>
        <v>0</v>
      </c>
      <c r="EB13" s="30">
        <f t="shared" si="10"/>
        <v>0</v>
      </c>
      <c r="EC13" s="30">
        <f t="shared" si="10"/>
        <v>0</v>
      </c>
      <c r="ED13" s="30">
        <f t="shared" si="10"/>
        <v>0</v>
      </c>
      <c r="EE13" s="30">
        <f t="shared" si="10"/>
        <v>0</v>
      </c>
      <c r="EF13" s="30">
        <f t="shared" si="10"/>
        <v>0</v>
      </c>
      <c r="EG13" s="30">
        <f t="shared" si="10"/>
        <v>0</v>
      </c>
      <c r="EH13" s="30">
        <f t="shared" si="10"/>
        <v>0</v>
      </c>
      <c r="EI13" s="30">
        <f t="shared" ref="EI13:FZ13" si="11">$B$12*$G$10/EI10/$E$12/$H$13</f>
        <v>0</v>
      </c>
      <c r="EJ13" s="30">
        <f t="shared" si="11"/>
        <v>0</v>
      </c>
      <c r="EK13" s="30">
        <f t="shared" si="11"/>
        <v>0</v>
      </c>
      <c r="EL13" s="30">
        <f t="shared" si="11"/>
        <v>0</v>
      </c>
      <c r="EM13" s="30">
        <f t="shared" si="11"/>
        <v>0</v>
      </c>
      <c r="EN13" s="30">
        <f t="shared" si="11"/>
        <v>0</v>
      </c>
      <c r="EO13" s="30">
        <f t="shared" si="11"/>
        <v>0</v>
      </c>
      <c r="EP13" s="30">
        <f t="shared" si="11"/>
        <v>0</v>
      </c>
      <c r="EQ13" s="30">
        <f t="shared" si="11"/>
        <v>0</v>
      </c>
      <c r="ER13" s="30">
        <f t="shared" si="11"/>
        <v>0</v>
      </c>
      <c r="ES13" s="30">
        <f t="shared" si="11"/>
        <v>0</v>
      </c>
      <c r="ET13" s="30">
        <f t="shared" si="11"/>
        <v>0</v>
      </c>
      <c r="EU13" s="30">
        <f t="shared" si="11"/>
        <v>0</v>
      </c>
      <c r="EV13" s="30">
        <f t="shared" si="11"/>
        <v>0</v>
      </c>
      <c r="EW13" s="30">
        <f t="shared" si="11"/>
        <v>0</v>
      </c>
      <c r="EX13" s="30">
        <f t="shared" si="11"/>
        <v>0</v>
      </c>
      <c r="EY13" s="30">
        <f t="shared" si="11"/>
        <v>0</v>
      </c>
      <c r="EZ13" s="30">
        <f t="shared" si="11"/>
        <v>0</v>
      </c>
      <c r="FA13" s="30">
        <f t="shared" si="11"/>
        <v>0</v>
      </c>
      <c r="FB13" s="30">
        <f t="shared" si="11"/>
        <v>0</v>
      </c>
      <c r="FC13" s="30">
        <f t="shared" si="11"/>
        <v>0</v>
      </c>
      <c r="FD13" s="30">
        <f t="shared" si="11"/>
        <v>0</v>
      </c>
      <c r="FE13" s="30">
        <f t="shared" si="11"/>
        <v>0</v>
      </c>
      <c r="FF13" s="30">
        <f t="shared" si="11"/>
        <v>0</v>
      </c>
      <c r="FG13" s="30">
        <f t="shared" si="11"/>
        <v>0</v>
      </c>
      <c r="FH13" s="30">
        <f t="shared" si="11"/>
        <v>0</v>
      </c>
      <c r="FI13" s="30">
        <f t="shared" si="11"/>
        <v>0</v>
      </c>
      <c r="FJ13" s="30">
        <f t="shared" si="11"/>
        <v>0</v>
      </c>
      <c r="FK13" s="30">
        <f t="shared" si="11"/>
        <v>0</v>
      </c>
      <c r="FL13" s="30">
        <f t="shared" si="11"/>
        <v>0</v>
      </c>
      <c r="FM13" s="30">
        <f t="shared" si="11"/>
        <v>0</v>
      </c>
      <c r="FN13" s="30">
        <f t="shared" si="11"/>
        <v>0</v>
      </c>
      <c r="FO13" s="30">
        <f t="shared" si="11"/>
        <v>0</v>
      </c>
      <c r="FP13" s="30">
        <f t="shared" si="11"/>
        <v>0</v>
      </c>
      <c r="FQ13" s="30">
        <f t="shared" si="11"/>
        <v>0</v>
      </c>
      <c r="FR13" s="30">
        <f t="shared" si="11"/>
        <v>0</v>
      </c>
      <c r="FS13" s="30">
        <f t="shared" si="11"/>
        <v>0</v>
      </c>
      <c r="FT13" s="30">
        <f t="shared" si="11"/>
        <v>0</v>
      </c>
      <c r="FU13" s="30">
        <f t="shared" si="11"/>
        <v>0</v>
      </c>
      <c r="FV13" s="30">
        <f t="shared" si="11"/>
        <v>0</v>
      </c>
      <c r="FW13" s="30">
        <f t="shared" si="11"/>
        <v>0</v>
      </c>
      <c r="FX13" s="30">
        <f t="shared" si="11"/>
        <v>0</v>
      </c>
      <c r="FY13" s="30">
        <f t="shared" si="11"/>
        <v>0</v>
      </c>
      <c r="FZ13" s="30">
        <f t="shared" si="11"/>
        <v>0</v>
      </c>
    </row>
    <row r="14" spans="1:182">
      <c r="A14" s="39"/>
      <c r="B14" s="49"/>
      <c r="H14">
        <v>0.25</v>
      </c>
      <c r="I14" t="s">
        <v>64</v>
      </c>
      <c r="J14" s="30">
        <f>$B$12*$G$10/J10/$E$12/$H$14</f>
        <v>0</v>
      </c>
      <c r="K14" s="30">
        <f t="shared" ref="K14:BV14" si="12">$B$12*$G$10/K10/$E$12/$H$14</f>
        <v>0</v>
      </c>
      <c r="L14" s="30">
        <f t="shared" si="12"/>
        <v>0</v>
      </c>
      <c r="M14" s="30">
        <f t="shared" si="12"/>
        <v>0</v>
      </c>
      <c r="N14" s="30">
        <f t="shared" si="12"/>
        <v>0</v>
      </c>
      <c r="O14" s="30">
        <f t="shared" si="12"/>
        <v>0</v>
      </c>
      <c r="P14" s="30">
        <f t="shared" si="12"/>
        <v>0</v>
      </c>
      <c r="Q14" s="30">
        <f t="shared" si="12"/>
        <v>0</v>
      </c>
      <c r="R14" s="30">
        <f t="shared" si="12"/>
        <v>0</v>
      </c>
      <c r="S14" s="30">
        <f t="shared" si="12"/>
        <v>0</v>
      </c>
      <c r="T14" s="30">
        <f t="shared" si="12"/>
        <v>0</v>
      </c>
      <c r="U14" s="30">
        <f t="shared" si="12"/>
        <v>0</v>
      </c>
      <c r="V14" s="30">
        <f t="shared" si="12"/>
        <v>0</v>
      </c>
      <c r="W14" s="30">
        <f t="shared" si="12"/>
        <v>0</v>
      </c>
      <c r="X14" s="30">
        <f t="shared" si="12"/>
        <v>0</v>
      </c>
      <c r="Y14" s="30">
        <f t="shared" si="12"/>
        <v>0</v>
      </c>
      <c r="Z14" s="30">
        <f t="shared" si="12"/>
        <v>0</v>
      </c>
      <c r="AA14" s="30">
        <f t="shared" si="12"/>
        <v>0</v>
      </c>
      <c r="AB14" s="30">
        <f t="shared" si="12"/>
        <v>0</v>
      </c>
      <c r="AC14" s="30">
        <f t="shared" si="12"/>
        <v>0</v>
      </c>
      <c r="AD14" s="30">
        <f t="shared" si="12"/>
        <v>0</v>
      </c>
      <c r="AE14" s="30">
        <f t="shared" si="12"/>
        <v>0</v>
      </c>
      <c r="AF14" s="30">
        <f t="shared" si="12"/>
        <v>0</v>
      </c>
      <c r="AG14" s="30">
        <f t="shared" si="12"/>
        <v>0</v>
      </c>
      <c r="AH14" s="30">
        <f t="shared" si="12"/>
        <v>0</v>
      </c>
      <c r="AI14" s="30">
        <f t="shared" si="12"/>
        <v>0</v>
      </c>
      <c r="AJ14" s="30">
        <f t="shared" si="12"/>
        <v>0</v>
      </c>
      <c r="AK14" s="30">
        <f t="shared" si="12"/>
        <v>0</v>
      </c>
      <c r="AL14" s="30">
        <f t="shared" si="12"/>
        <v>0</v>
      </c>
      <c r="AM14" s="30">
        <f t="shared" si="12"/>
        <v>0</v>
      </c>
      <c r="AN14" s="30">
        <f t="shared" si="12"/>
        <v>0</v>
      </c>
      <c r="AO14" s="30">
        <f t="shared" si="12"/>
        <v>0</v>
      </c>
      <c r="AP14" s="30">
        <f t="shared" si="12"/>
        <v>0</v>
      </c>
      <c r="AQ14" s="30">
        <f t="shared" si="12"/>
        <v>0</v>
      </c>
      <c r="AR14" s="30">
        <f t="shared" si="12"/>
        <v>0</v>
      </c>
      <c r="AS14" s="30">
        <f t="shared" si="12"/>
        <v>0</v>
      </c>
      <c r="AT14" s="30">
        <f t="shared" si="12"/>
        <v>0</v>
      </c>
      <c r="AU14" s="30">
        <f t="shared" si="12"/>
        <v>0</v>
      </c>
      <c r="AV14" s="30">
        <f t="shared" si="12"/>
        <v>0</v>
      </c>
      <c r="AW14" s="30">
        <f t="shared" si="12"/>
        <v>0</v>
      </c>
      <c r="AX14" s="30">
        <f t="shared" si="12"/>
        <v>0</v>
      </c>
      <c r="AY14" s="30">
        <f t="shared" si="12"/>
        <v>0</v>
      </c>
      <c r="AZ14" s="30">
        <f t="shared" si="12"/>
        <v>0</v>
      </c>
      <c r="BA14" s="30">
        <f t="shared" si="12"/>
        <v>0</v>
      </c>
      <c r="BB14" s="30">
        <f t="shared" si="12"/>
        <v>0</v>
      </c>
      <c r="BC14" s="30">
        <f t="shared" si="12"/>
        <v>0</v>
      </c>
      <c r="BD14" s="30">
        <f t="shared" si="12"/>
        <v>0</v>
      </c>
      <c r="BE14" s="30">
        <f t="shared" si="12"/>
        <v>0</v>
      </c>
      <c r="BF14" s="30">
        <f t="shared" si="12"/>
        <v>0</v>
      </c>
      <c r="BG14" s="30">
        <f t="shared" si="12"/>
        <v>0</v>
      </c>
      <c r="BH14" s="30">
        <f t="shared" si="12"/>
        <v>0</v>
      </c>
      <c r="BI14" s="30">
        <f t="shared" si="12"/>
        <v>0</v>
      </c>
      <c r="BJ14" s="30">
        <f t="shared" si="12"/>
        <v>0</v>
      </c>
      <c r="BK14" s="30">
        <f t="shared" si="12"/>
        <v>0</v>
      </c>
      <c r="BL14" s="30">
        <f t="shared" si="12"/>
        <v>0</v>
      </c>
      <c r="BM14" s="30">
        <f t="shared" si="12"/>
        <v>0</v>
      </c>
      <c r="BN14" s="30">
        <f t="shared" si="12"/>
        <v>0</v>
      </c>
      <c r="BO14" s="30">
        <f t="shared" si="12"/>
        <v>0</v>
      </c>
      <c r="BP14" s="30">
        <f t="shared" si="12"/>
        <v>0</v>
      </c>
      <c r="BQ14" s="30">
        <f t="shared" si="12"/>
        <v>0</v>
      </c>
      <c r="BR14" s="30">
        <f t="shared" si="12"/>
        <v>0</v>
      </c>
      <c r="BS14" s="30">
        <f t="shared" si="12"/>
        <v>0</v>
      </c>
      <c r="BT14" s="30">
        <f t="shared" si="12"/>
        <v>0</v>
      </c>
      <c r="BU14" s="30">
        <f t="shared" si="12"/>
        <v>0</v>
      </c>
      <c r="BV14" s="30">
        <f t="shared" si="12"/>
        <v>0</v>
      </c>
      <c r="BW14" s="30">
        <f t="shared" ref="BW14:EH14" si="13">$B$12*$G$10/BW10/$E$12/$H$14</f>
        <v>0</v>
      </c>
      <c r="BX14" s="30">
        <f t="shared" si="13"/>
        <v>0</v>
      </c>
      <c r="BY14" s="30">
        <f t="shared" si="13"/>
        <v>0</v>
      </c>
      <c r="BZ14" s="30">
        <f t="shared" si="13"/>
        <v>0</v>
      </c>
      <c r="CA14" s="30">
        <f t="shared" si="13"/>
        <v>0</v>
      </c>
      <c r="CB14" s="30">
        <f t="shared" si="13"/>
        <v>0</v>
      </c>
      <c r="CC14" s="30">
        <f t="shared" si="13"/>
        <v>0</v>
      </c>
      <c r="CD14" s="30">
        <f t="shared" si="13"/>
        <v>0</v>
      </c>
      <c r="CE14" s="30">
        <f t="shared" si="13"/>
        <v>0</v>
      </c>
      <c r="CF14" s="30">
        <f t="shared" si="13"/>
        <v>0</v>
      </c>
      <c r="CG14" s="30">
        <f t="shared" si="13"/>
        <v>0</v>
      </c>
      <c r="CH14" s="30">
        <f t="shared" si="13"/>
        <v>0</v>
      </c>
      <c r="CI14" s="30">
        <f t="shared" si="13"/>
        <v>0</v>
      </c>
      <c r="CJ14" s="30">
        <f t="shared" si="13"/>
        <v>0</v>
      </c>
      <c r="CK14" s="30">
        <f t="shared" si="13"/>
        <v>0</v>
      </c>
      <c r="CL14" s="30">
        <f t="shared" si="13"/>
        <v>0</v>
      </c>
      <c r="CM14" s="30">
        <f t="shared" si="13"/>
        <v>0</v>
      </c>
      <c r="CN14" s="30">
        <f t="shared" si="13"/>
        <v>0</v>
      </c>
      <c r="CO14" s="30">
        <f t="shared" si="13"/>
        <v>0</v>
      </c>
      <c r="CP14" s="30">
        <f t="shared" si="13"/>
        <v>0</v>
      </c>
      <c r="CQ14" s="30">
        <f t="shared" si="13"/>
        <v>0</v>
      </c>
      <c r="CR14" s="30">
        <f t="shared" si="13"/>
        <v>0</v>
      </c>
      <c r="CS14" s="30">
        <f t="shared" si="13"/>
        <v>0</v>
      </c>
      <c r="CT14" s="30">
        <f t="shared" si="13"/>
        <v>0</v>
      </c>
      <c r="CU14" s="30">
        <f t="shared" si="13"/>
        <v>0</v>
      </c>
      <c r="CV14" s="30">
        <f t="shared" si="13"/>
        <v>0</v>
      </c>
      <c r="CW14" s="30">
        <f t="shared" si="13"/>
        <v>0</v>
      </c>
      <c r="CX14" s="30">
        <f t="shared" si="13"/>
        <v>0</v>
      </c>
      <c r="CY14" s="30">
        <f t="shared" si="13"/>
        <v>0</v>
      </c>
      <c r="CZ14" s="30">
        <f t="shared" si="13"/>
        <v>0</v>
      </c>
      <c r="DA14" s="30">
        <f t="shared" si="13"/>
        <v>0</v>
      </c>
      <c r="DB14" s="30">
        <f t="shared" si="13"/>
        <v>0</v>
      </c>
      <c r="DC14" s="30">
        <f t="shared" si="13"/>
        <v>0</v>
      </c>
      <c r="DD14" s="30">
        <f t="shared" si="13"/>
        <v>0</v>
      </c>
      <c r="DE14" s="30">
        <f t="shared" si="13"/>
        <v>0</v>
      </c>
      <c r="DF14" s="30">
        <f t="shared" si="13"/>
        <v>0</v>
      </c>
      <c r="DG14" s="30">
        <f t="shared" si="13"/>
        <v>0</v>
      </c>
      <c r="DH14" s="30">
        <f t="shared" si="13"/>
        <v>0</v>
      </c>
      <c r="DI14" s="30">
        <f t="shared" si="13"/>
        <v>0</v>
      </c>
      <c r="DJ14" s="30">
        <f t="shared" si="13"/>
        <v>0</v>
      </c>
      <c r="DK14" s="30">
        <f t="shared" si="13"/>
        <v>0</v>
      </c>
      <c r="DL14" s="30">
        <f t="shared" si="13"/>
        <v>0</v>
      </c>
      <c r="DM14" s="30">
        <f t="shared" si="13"/>
        <v>0</v>
      </c>
      <c r="DN14" s="30">
        <f t="shared" si="13"/>
        <v>0</v>
      </c>
      <c r="DO14" s="30">
        <f t="shared" si="13"/>
        <v>0</v>
      </c>
      <c r="DP14" s="30">
        <f t="shared" si="13"/>
        <v>0</v>
      </c>
      <c r="DQ14" s="30">
        <f t="shared" si="13"/>
        <v>0</v>
      </c>
      <c r="DR14" s="30">
        <f t="shared" si="13"/>
        <v>0</v>
      </c>
      <c r="DS14" s="30">
        <f t="shared" si="13"/>
        <v>0</v>
      </c>
      <c r="DT14" s="30">
        <f t="shared" si="13"/>
        <v>0</v>
      </c>
      <c r="DU14" s="30">
        <f t="shared" si="13"/>
        <v>0</v>
      </c>
      <c r="DV14" s="30">
        <f t="shared" si="13"/>
        <v>0</v>
      </c>
      <c r="DW14" s="30">
        <f t="shared" si="13"/>
        <v>0</v>
      </c>
      <c r="DX14" s="30">
        <f t="shared" si="13"/>
        <v>0</v>
      </c>
      <c r="DY14" s="30">
        <f t="shared" si="13"/>
        <v>0</v>
      </c>
      <c r="DZ14" s="30">
        <f t="shared" si="13"/>
        <v>0</v>
      </c>
      <c r="EA14" s="30">
        <f t="shared" si="13"/>
        <v>0</v>
      </c>
      <c r="EB14" s="30">
        <f t="shared" si="13"/>
        <v>0</v>
      </c>
      <c r="EC14" s="30">
        <f t="shared" si="13"/>
        <v>0</v>
      </c>
      <c r="ED14" s="30">
        <f t="shared" si="13"/>
        <v>0</v>
      </c>
      <c r="EE14" s="30">
        <f t="shared" si="13"/>
        <v>0</v>
      </c>
      <c r="EF14" s="30">
        <f t="shared" si="13"/>
        <v>0</v>
      </c>
      <c r="EG14" s="30">
        <f t="shared" si="13"/>
        <v>0</v>
      </c>
      <c r="EH14" s="30">
        <f t="shared" si="13"/>
        <v>0</v>
      </c>
      <c r="EI14" s="30">
        <f t="shared" ref="EI14:FZ14" si="14">$B$12*$G$10/EI10/$E$12/$H$14</f>
        <v>0</v>
      </c>
      <c r="EJ14" s="30">
        <f t="shared" si="14"/>
        <v>0</v>
      </c>
      <c r="EK14" s="30">
        <f t="shared" si="14"/>
        <v>0</v>
      </c>
      <c r="EL14" s="30">
        <f t="shared" si="14"/>
        <v>0</v>
      </c>
      <c r="EM14" s="30">
        <f t="shared" si="14"/>
        <v>0</v>
      </c>
      <c r="EN14" s="30">
        <f t="shared" si="14"/>
        <v>0</v>
      </c>
      <c r="EO14" s="30">
        <f t="shared" si="14"/>
        <v>0</v>
      </c>
      <c r="EP14" s="30">
        <f t="shared" si="14"/>
        <v>0</v>
      </c>
      <c r="EQ14" s="30">
        <f t="shared" si="14"/>
        <v>0</v>
      </c>
      <c r="ER14" s="30">
        <f t="shared" si="14"/>
        <v>0</v>
      </c>
      <c r="ES14" s="30">
        <f t="shared" si="14"/>
        <v>0</v>
      </c>
      <c r="ET14" s="30">
        <f t="shared" si="14"/>
        <v>0</v>
      </c>
      <c r="EU14" s="30">
        <f t="shared" si="14"/>
        <v>0</v>
      </c>
      <c r="EV14" s="30">
        <f t="shared" si="14"/>
        <v>0</v>
      </c>
      <c r="EW14" s="30">
        <f t="shared" si="14"/>
        <v>0</v>
      </c>
      <c r="EX14" s="30">
        <f t="shared" si="14"/>
        <v>0</v>
      </c>
      <c r="EY14" s="30">
        <f t="shared" si="14"/>
        <v>0</v>
      </c>
      <c r="EZ14" s="30">
        <f t="shared" si="14"/>
        <v>0</v>
      </c>
      <c r="FA14" s="30">
        <f t="shared" si="14"/>
        <v>0</v>
      </c>
      <c r="FB14" s="30">
        <f t="shared" si="14"/>
        <v>0</v>
      </c>
      <c r="FC14" s="30">
        <f t="shared" si="14"/>
        <v>0</v>
      </c>
      <c r="FD14" s="30">
        <f t="shared" si="14"/>
        <v>0</v>
      </c>
      <c r="FE14" s="30">
        <f t="shared" si="14"/>
        <v>0</v>
      </c>
      <c r="FF14" s="30">
        <f t="shared" si="14"/>
        <v>0</v>
      </c>
      <c r="FG14" s="30">
        <f t="shared" si="14"/>
        <v>0</v>
      </c>
      <c r="FH14" s="30">
        <f t="shared" si="14"/>
        <v>0</v>
      </c>
      <c r="FI14" s="30">
        <f t="shared" si="14"/>
        <v>0</v>
      </c>
      <c r="FJ14" s="30">
        <f t="shared" si="14"/>
        <v>0</v>
      </c>
      <c r="FK14" s="30">
        <f t="shared" si="14"/>
        <v>0</v>
      </c>
      <c r="FL14" s="30">
        <f t="shared" si="14"/>
        <v>0</v>
      </c>
      <c r="FM14" s="30">
        <f t="shared" si="14"/>
        <v>0</v>
      </c>
      <c r="FN14" s="30">
        <f t="shared" si="14"/>
        <v>0</v>
      </c>
      <c r="FO14" s="30">
        <f t="shared" si="14"/>
        <v>0</v>
      </c>
      <c r="FP14" s="30">
        <f t="shared" si="14"/>
        <v>0</v>
      </c>
      <c r="FQ14" s="30">
        <f t="shared" si="14"/>
        <v>0</v>
      </c>
      <c r="FR14" s="30">
        <f t="shared" si="14"/>
        <v>0</v>
      </c>
      <c r="FS14" s="30">
        <f t="shared" si="14"/>
        <v>0</v>
      </c>
      <c r="FT14" s="30">
        <f t="shared" si="14"/>
        <v>0</v>
      </c>
      <c r="FU14" s="30">
        <f t="shared" si="14"/>
        <v>0</v>
      </c>
      <c r="FV14" s="30">
        <f t="shared" si="14"/>
        <v>0</v>
      </c>
      <c r="FW14" s="30">
        <f t="shared" si="14"/>
        <v>0</v>
      </c>
      <c r="FX14" s="30">
        <f t="shared" si="14"/>
        <v>0</v>
      </c>
      <c r="FY14" s="30">
        <f t="shared" si="14"/>
        <v>0</v>
      </c>
      <c r="FZ14" s="30">
        <f t="shared" si="14"/>
        <v>0</v>
      </c>
    </row>
    <row r="15" spans="1:182">
      <c r="A15" s="39"/>
      <c r="B15" s="49"/>
      <c r="H15">
        <v>0.125</v>
      </c>
      <c r="I15" t="s">
        <v>61</v>
      </c>
      <c r="J15" s="30">
        <f>$B$12*$G$10/J10/$E$12/$H$15</f>
        <v>0</v>
      </c>
      <c r="K15" s="30">
        <f t="shared" ref="K15:BV15" si="15">$B$12*$G$10/K10/$E$12/$H$15</f>
        <v>0</v>
      </c>
      <c r="L15" s="30">
        <f t="shared" si="15"/>
        <v>0</v>
      </c>
      <c r="M15" s="30">
        <f t="shared" si="15"/>
        <v>0</v>
      </c>
      <c r="N15" s="30">
        <f t="shared" si="15"/>
        <v>0</v>
      </c>
      <c r="O15" s="30">
        <f t="shared" si="15"/>
        <v>0</v>
      </c>
      <c r="P15" s="30">
        <f t="shared" si="15"/>
        <v>0</v>
      </c>
      <c r="Q15" s="30">
        <f t="shared" si="15"/>
        <v>0</v>
      </c>
      <c r="R15" s="30">
        <f t="shared" si="15"/>
        <v>0</v>
      </c>
      <c r="S15" s="30">
        <f t="shared" si="15"/>
        <v>0</v>
      </c>
      <c r="T15" s="30">
        <f t="shared" si="15"/>
        <v>0</v>
      </c>
      <c r="U15" s="30">
        <f t="shared" si="15"/>
        <v>0</v>
      </c>
      <c r="V15" s="30">
        <f t="shared" si="15"/>
        <v>0</v>
      </c>
      <c r="W15" s="30">
        <f t="shared" si="15"/>
        <v>0</v>
      </c>
      <c r="X15" s="30">
        <f t="shared" si="15"/>
        <v>0</v>
      </c>
      <c r="Y15" s="30">
        <f t="shared" si="15"/>
        <v>0</v>
      </c>
      <c r="Z15" s="30">
        <f t="shared" si="15"/>
        <v>0</v>
      </c>
      <c r="AA15" s="30">
        <f t="shared" si="15"/>
        <v>0</v>
      </c>
      <c r="AB15" s="30">
        <f t="shared" si="15"/>
        <v>0</v>
      </c>
      <c r="AC15" s="30">
        <f t="shared" si="15"/>
        <v>0</v>
      </c>
      <c r="AD15" s="30">
        <f t="shared" si="15"/>
        <v>0</v>
      </c>
      <c r="AE15" s="30">
        <f t="shared" si="15"/>
        <v>0</v>
      </c>
      <c r="AF15" s="30">
        <f t="shared" si="15"/>
        <v>0</v>
      </c>
      <c r="AG15" s="30">
        <f t="shared" si="15"/>
        <v>0</v>
      </c>
      <c r="AH15" s="30">
        <f t="shared" si="15"/>
        <v>0</v>
      </c>
      <c r="AI15" s="30">
        <f t="shared" si="15"/>
        <v>0</v>
      </c>
      <c r="AJ15" s="30">
        <f t="shared" si="15"/>
        <v>0</v>
      </c>
      <c r="AK15" s="30">
        <f t="shared" si="15"/>
        <v>0</v>
      </c>
      <c r="AL15" s="30">
        <f t="shared" si="15"/>
        <v>0</v>
      </c>
      <c r="AM15" s="30">
        <f t="shared" si="15"/>
        <v>0</v>
      </c>
      <c r="AN15" s="30">
        <f t="shared" si="15"/>
        <v>0</v>
      </c>
      <c r="AO15" s="30">
        <f t="shared" si="15"/>
        <v>0</v>
      </c>
      <c r="AP15" s="30">
        <f t="shared" si="15"/>
        <v>0</v>
      </c>
      <c r="AQ15" s="30">
        <f t="shared" si="15"/>
        <v>0</v>
      </c>
      <c r="AR15" s="30">
        <f t="shared" si="15"/>
        <v>0</v>
      </c>
      <c r="AS15" s="30">
        <f t="shared" si="15"/>
        <v>0</v>
      </c>
      <c r="AT15" s="30">
        <f t="shared" si="15"/>
        <v>0</v>
      </c>
      <c r="AU15" s="30">
        <f t="shared" si="15"/>
        <v>0</v>
      </c>
      <c r="AV15" s="30">
        <f t="shared" si="15"/>
        <v>0</v>
      </c>
      <c r="AW15" s="30">
        <f t="shared" si="15"/>
        <v>0</v>
      </c>
      <c r="AX15" s="30">
        <f t="shared" si="15"/>
        <v>0</v>
      </c>
      <c r="AY15" s="30">
        <f t="shared" si="15"/>
        <v>0</v>
      </c>
      <c r="AZ15" s="30">
        <f t="shared" si="15"/>
        <v>0</v>
      </c>
      <c r="BA15" s="30">
        <f t="shared" si="15"/>
        <v>0</v>
      </c>
      <c r="BB15" s="30">
        <f t="shared" si="15"/>
        <v>0</v>
      </c>
      <c r="BC15" s="30">
        <f t="shared" si="15"/>
        <v>0</v>
      </c>
      <c r="BD15" s="30">
        <f t="shared" si="15"/>
        <v>0</v>
      </c>
      <c r="BE15" s="30">
        <f t="shared" si="15"/>
        <v>0</v>
      </c>
      <c r="BF15" s="30">
        <f t="shared" si="15"/>
        <v>0</v>
      </c>
      <c r="BG15" s="30">
        <f t="shared" si="15"/>
        <v>0</v>
      </c>
      <c r="BH15" s="30">
        <f t="shared" si="15"/>
        <v>0</v>
      </c>
      <c r="BI15" s="30">
        <f t="shared" si="15"/>
        <v>0</v>
      </c>
      <c r="BJ15" s="30">
        <f t="shared" si="15"/>
        <v>0</v>
      </c>
      <c r="BK15" s="30">
        <f t="shared" si="15"/>
        <v>0</v>
      </c>
      <c r="BL15" s="30">
        <f t="shared" si="15"/>
        <v>0</v>
      </c>
      <c r="BM15" s="30">
        <f t="shared" si="15"/>
        <v>0</v>
      </c>
      <c r="BN15" s="30">
        <f t="shared" si="15"/>
        <v>0</v>
      </c>
      <c r="BO15" s="30">
        <f t="shared" si="15"/>
        <v>0</v>
      </c>
      <c r="BP15" s="30">
        <f t="shared" si="15"/>
        <v>0</v>
      </c>
      <c r="BQ15" s="30">
        <f t="shared" si="15"/>
        <v>0</v>
      </c>
      <c r="BR15" s="30">
        <f t="shared" si="15"/>
        <v>0</v>
      </c>
      <c r="BS15" s="30">
        <f t="shared" si="15"/>
        <v>0</v>
      </c>
      <c r="BT15" s="30">
        <f t="shared" si="15"/>
        <v>0</v>
      </c>
      <c r="BU15" s="30">
        <f t="shared" si="15"/>
        <v>0</v>
      </c>
      <c r="BV15" s="30">
        <f t="shared" si="15"/>
        <v>0</v>
      </c>
      <c r="BW15" s="30">
        <f t="shared" ref="BW15:EH15" si="16">$B$12*$G$10/BW10/$E$12/$H$15</f>
        <v>0</v>
      </c>
      <c r="BX15" s="30">
        <f t="shared" si="16"/>
        <v>0</v>
      </c>
      <c r="BY15" s="30">
        <f t="shared" si="16"/>
        <v>0</v>
      </c>
      <c r="BZ15" s="30">
        <f t="shared" si="16"/>
        <v>0</v>
      </c>
      <c r="CA15" s="30">
        <f t="shared" si="16"/>
        <v>0</v>
      </c>
      <c r="CB15" s="30">
        <f t="shared" si="16"/>
        <v>0</v>
      </c>
      <c r="CC15" s="30">
        <f t="shared" si="16"/>
        <v>0</v>
      </c>
      <c r="CD15" s="30">
        <f t="shared" si="16"/>
        <v>0</v>
      </c>
      <c r="CE15" s="30">
        <f t="shared" si="16"/>
        <v>0</v>
      </c>
      <c r="CF15" s="30">
        <f t="shared" si="16"/>
        <v>0</v>
      </c>
      <c r="CG15" s="30">
        <f t="shared" si="16"/>
        <v>0</v>
      </c>
      <c r="CH15" s="30">
        <f t="shared" si="16"/>
        <v>0</v>
      </c>
      <c r="CI15" s="30">
        <f t="shared" si="16"/>
        <v>0</v>
      </c>
      <c r="CJ15" s="30">
        <f t="shared" si="16"/>
        <v>0</v>
      </c>
      <c r="CK15" s="30">
        <f t="shared" si="16"/>
        <v>0</v>
      </c>
      <c r="CL15" s="30">
        <f t="shared" si="16"/>
        <v>0</v>
      </c>
      <c r="CM15" s="30">
        <f t="shared" si="16"/>
        <v>0</v>
      </c>
      <c r="CN15" s="30">
        <f t="shared" si="16"/>
        <v>0</v>
      </c>
      <c r="CO15" s="30">
        <f t="shared" si="16"/>
        <v>0</v>
      </c>
      <c r="CP15" s="30">
        <f t="shared" si="16"/>
        <v>0</v>
      </c>
      <c r="CQ15" s="30">
        <f t="shared" si="16"/>
        <v>0</v>
      </c>
      <c r="CR15" s="30">
        <f t="shared" si="16"/>
        <v>0</v>
      </c>
      <c r="CS15" s="30">
        <f t="shared" si="16"/>
        <v>0</v>
      </c>
      <c r="CT15" s="30">
        <f t="shared" si="16"/>
        <v>0</v>
      </c>
      <c r="CU15" s="30">
        <f t="shared" si="16"/>
        <v>0</v>
      </c>
      <c r="CV15" s="30">
        <f t="shared" si="16"/>
        <v>0</v>
      </c>
      <c r="CW15" s="30">
        <f t="shared" si="16"/>
        <v>0</v>
      </c>
      <c r="CX15" s="30">
        <f t="shared" si="16"/>
        <v>0</v>
      </c>
      <c r="CY15" s="30">
        <f t="shared" si="16"/>
        <v>0</v>
      </c>
      <c r="CZ15" s="30">
        <f t="shared" si="16"/>
        <v>0</v>
      </c>
      <c r="DA15" s="30">
        <f t="shared" si="16"/>
        <v>0</v>
      </c>
      <c r="DB15" s="30">
        <f t="shared" si="16"/>
        <v>0</v>
      </c>
      <c r="DC15" s="30">
        <f t="shared" si="16"/>
        <v>0</v>
      </c>
      <c r="DD15" s="30">
        <f t="shared" si="16"/>
        <v>0</v>
      </c>
      <c r="DE15" s="30">
        <f t="shared" si="16"/>
        <v>0</v>
      </c>
      <c r="DF15" s="30">
        <f t="shared" si="16"/>
        <v>0</v>
      </c>
      <c r="DG15" s="30">
        <f t="shared" si="16"/>
        <v>0</v>
      </c>
      <c r="DH15" s="30">
        <f t="shared" si="16"/>
        <v>0</v>
      </c>
      <c r="DI15" s="30">
        <f t="shared" si="16"/>
        <v>0</v>
      </c>
      <c r="DJ15" s="30">
        <f t="shared" si="16"/>
        <v>0</v>
      </c>
      <c r="DK15" s="30">
        <f t="shared" si="16"/>
        <v>0</v>
      </c>
      <c r="DL15" s="30">
        <f t="shared" si="16"/>
        <v>0</v>
      </c>
      <c r="DM15" s="30">
        <f t="shared" si="16"/>
        <v>0</v>
      </c>
      <c r="DN15" s="30">
        <f t="shared" si="16"/>
        <v>0</v>
      </c>
      <c r="DO15" s="30">
        <f t="shared" si="16"/>
        <v>0</v>
      </c>
      <c r="DP15" s="30">
        <f t="shared" si="16"/>
        <v>0</v>
      </c>
      <c r="DQ15" s="30">
        <f t="shared" si="16"/>
        <v>0</v>
      </c>
      <c r="DR15" s="30">
        <f t="shared" si="16"/>
        <v>0</v>
      </c>
      <c r="DS15" s="30">
        <f t="shared" si="16"/>
        <v>0</v>
      </c>
      <c r="DT15" s="30">
        <f t="shared" si="16"/>
        <v>0</v>
      </c>
      <c r="DU15" s="30">
        <f t="shared" si="16"/>
        <v>0</v>
      </c>
      <c r="DV15" s="30">
        <f t="shared" si="16"/>
        <v>0</v>
      </c>
      <c r="DW15" s="30">
        <f t="shared" si="16"/>
        <v>0</v>
      </c>
      <c r="DX15" s="30">
        <f t="shared" si="16"/>
        <v>0</v>
      </c>
      <c r="DY15" s="30">
        <f t="shared" si="16"/>
        <v>0</v>
      </c>
      <c r="DZ15" s="30">
        <f t="shared" si="16"/>
        <v>0</v>
      </c>
      <c r="EA15" s="30">
        <f t="shared" si="16"/>
        <v>0</v>
      </c>
      <c r="EB15" s="30">
        <f t="shared" si="16"/>
        <v>0</v>
      </c>
      <c r="EC15" s="30">
        <f t="shared" si="16"/>
        <v>0</v>
      </c>
      <c r="ED15" s="30">
        <f t="shared" si="16"/>
        <v>0</v>
      </c>
      <c r="EE15" s="30">
        <f t="shared" si="16"/>
        <v>0</v>
      </c>
      <c r="EF15" s="30">
        <f t="shared" si="16"/>
        <v>0</v>
      </c>
      <c r="EG15" s="30">
        <f t="shared" si="16"/>
        <v>0</v>
      </c>
      <c r="EH15" s="30">
        <f t="shared" si="16"/>
        <v>0</v>
      </c>
      <c r="EI15" s="30">
        <f t="shared" ref="EI15:FZ15" si="17">$B$12*$G$10/EI10/$E$12/$H$15</f>
        <v>0</v>
      </c>
      <c r="EJ15" s="30">
        <f t="shared" si="17"/>
        <v>0</v>
      </c>
      <c r="EK15" s="30">
        <f t="shared" si="17"/>
        <v>0</v>
      </c>
      <c r="EL15" s="30">
        <f t="shared" si="17"/>
        <v>0</v>
      </c>
      <c r="EM15" s="30">
        <f t="shared" si="17"/>
        <v>0</v>
      </c>
      <c r="EN15" s="30">
        <f t="shared" si="17"/>
        <v>0</v>
      </c>
      <c r="EO15" s="30">
        <f t="shared" si="17"/>
        <v>0</v>
      </c>
      <c r="EP15" s="30">
        <f t="shared" si="17"/>
        <v>0</v>
      </c>
      <c r="EQ15" s="30">
        <f t="shared" si="17"/>
        <v>0</v>
      </c>
      <c r="ER15" s="30">
        <f t="shared" si="17"/>
        <v>0</v>
      </c>
      <c r="ES15" s="30">
        <f t="shared" si="17"/>
        <v>0</v>
      </c>
      <c r="ET15" s="30">
        <f t="shared" si="17"/>
        <v>0</v>
      </c>
      <c r="EU15" s="30">
        <f t="shared" si="17"/>
        <v>0</v>
      </c>
      <c r="EV15" s="30">
        <f t="shared" si="17"/>
        <v>0</v>
      </c>
      <c r="EW15" s="30">
        <f t="shared" si="17"/>
        <v>0</v>
      </c>
      <c r="EX15" s="30">
        <f t="shared" si="17"/>
        <v>0</v>
      </c>
      <c r="EY15" s="30">
        <f t="shared" si="17"/>
        <v>0</v>
      </c>
      <c r="EZ15" s="30">
        <f t="shared" si="17"/>
        <v>0</v>
      </c>
      <c r="FA15" s="30">
        <f t="shared" si="17"/>
        <v>0</v>
      </c>
      <c r="FB15" s="30">
        <f t="shared" si="17"/>
        <v>0</v>
      </c>
      <c r="FC15" s="30">
        <f t="shared" si="17"/>
        <v>0</v>
      </c>
      <c r="FD15" s="30">
        <f t="shared" si="17"/>
        <v>0</v>
      </c>
      <c r="FE15" s="30">
        <f t="shared" si="17"/>
        <v>0</v>
      </c>
      <c r="FF15" s="30">
        <f t="shared" si="17"/>
        <v>0</v>
      </c>
      <c r="FG15" s="30">
        <f t="shared" si="17"/>
        <v>0</v>
      </c>
      <c r="FH15" s="30">
        <f t="shared" si="17"/>
        <v>0</v>
      </c>
      <c r="FI15" s="30">
        <f t="shared" si="17"/>
        <v>0</v>
      </c>
      <c r="FJ15" s="30">
        <f t="shared" si="17"/>
        <v>0</v>
      </c>
      <c r="FK15" s="30">
        <f t="shared" si="17"/>
        <v>0</v>
      </c>
      <c r="FL15" s="30">
        <f t="shared" si="17"/>
        <v>0</v>
      </c>
      <c r="FM15" s="30">
        <f t="shared" si="17"/>
        <v>0</v>
      </c>
      <c r="FN15" s="30">
        <f t="shared" si="17"/>
        <v>0</v>
      </c>
      <c r="FO15" s="30">
        <f t="shared" si="17"/>
        <v>0</v>
      </c>
      <c r="FP15" s="30">
        <f t="shared" si="17"/>
        <v>0</v>
      </c>
      <c r="FQ15" s="30">
        <f t="shared" si="17"/>
        <v>0</v>
      </c>
      <c r="FR15" s="30">
        <f t="shared" si="17"/>
        <v>0</v>
      </c>
      <c r="FS15" s="30">
        <f t="shared" si="17"/>
        <v>0</v>
      </c>
      <c r="FT15" s="30">
        <f t="shared" si="17"/>
        <v>0</v>
      </c>
      <c r="FU15" s="30">
        <f t="shared" si="17"/>
        <v>0</v>
      </c>
      <c r="FV15" s="30">
        <f t="shared" si="17"/>
        <v>0</v>
      </c>
      <c r="FW15" s="30">
        <f t="shared" si="17"/>
        <v>0</v>
      </c>
      <c r="FX15" s="30">
        <f t="shared" si="17"/>
        <v>0</v>
      </c>
      <c r="FY15" s="30">
        <f t="shared" si="17"/>
        <v>0</v>
      </c>
      <c r="FZ15" s="30">
        <f t="shared" si="17"/>
        <v>0</v>
      </c>
    </row>
    <row r="16" spans="1:182">
      <c r="A16" s="39"/>
      <c r="B16" s="49"/>
      <c r="F16">
        <v>250</v>
      </c>
      <c r="G16">
        <v>50</v>
      </c>
      <c r="H16">
        <v>1</v>
      </c>
      <c r="I16" t="s">
        <v>78</v>
      </c>
      <c r="J16" s="30">
        <f t="shared" ref="J16:AO16" si="18">$B$12*$F$16/J38/$E$12/$H$16</f>
        <v>40.229885057471265</v>
      </c>
      <c r="K16" s="30">
        <f t="shared" si="18"/>
        <v>40.174471992653814</v>
      </c>
      <c r="L16" s="30">
        <f t="shared" si="18"/>
        <v>40.119211370930763</v>
      </c>
      <c r="M16" s="30">
        <f t="shared" si="18"/>
        <v>40.064102564102562</v>
      </c>
      <c r="N16" s="30">
        <f t="shared" si="18"/>
        <v>40.009144947416551</v>
      </c>
      <c r="O16" s="30">
        <f t="shared" si="18"/>
        <v>39.954337899543383</v>
      </c>
      <c r="P16" s="30">
        <f t="shared" si="18"/>
        <v>39.899680802553583</v>
      </c>
      <c r="Q16" s="30">
        <f t="shared" si="18"/>
        <v>39.845173041894355</v>
      </c>
      <c r="R16" s="30">
        <f t="shared" si="18"/>
        <v>39.790814006366531</v>
      </c>
      <c r="S16" s="30">
        <f t="shared" si="18"/>
        <v>39.736603088101724</v>
      </c>
      <c r="T16" s="30">
        <f t="shared" si="18"/>
        <v>39.682539682539684</v>
      </c>
      <c r="U16" s="30">
        <f t="shared" si="18"/>
        <v>39.628623188405797</v>
      </c>
      <c r="V16" s="30">
        <f t="shared" si="18"/>
        <v>39.57485300768883</v>
      </c>
      <c r="W16" s="30">
        <f t="shared" si="18"/>
        <v>39.52122854561879</v>
      </c>
      <c r="X16" s="30">
        <f t="shared" si="18"/>
        <v>39.467749210645017</v>
      </c>
      <c r="Y16" s="30">
        <f t="shared" si="18"/>
        <v>39.414414414414416</v>
      </c>
      <c r="Z16" s="30">
        <f t="shared" si="18"/>
        <v>39.361223571749889</v>
      </c>
      <c r="AA16" s="30">
        <f t="shared" si="18"/>
        <v>39.308176100628934</v>
      </c>
      <c r="AB16" s="30">
        <f t="shared" si="18"/>
        <v>39.255271422162402</v>
      </c>
      <c r="AC16" s="30">
        <f t="shared" si="18"/>
        <v>39.202508960573475</v>
      </c>
      <c r="AD16" s="30">
        <f t="shared" si="18"/>
        <v>39.149888143176732</v>
      </c>
      <c r="AE16" s="30">
        <f t="shared" si="18"/>
        <v>39.097408400357459</v>
      </c>
      <c r="AF16" s="30">
        <f t="shared" si="18"/>
        <v>39.045069165551091</v>
      </c>
      <c r="AG16" s="30">
        <f t="shared" si="18"/>
        <v>38.992869875222816</v>
      </c>
      <c r="AH16" s="30">
        <f t="shared" si="18"/>
        <v>38.940809968847354</v>
      </c>
      <c r="AI16" s="30">
        <f t="shared" si="18"/>
        <v>38.888888888888893</v>
      </c>
      <c r="AJ16" s="30">
        <f t="shared" si="18"/>
        <v>38.837106080781183</v>
      </c>
      <c r="AK16" s="30">
        <f t="shared" si="18"/>
        <v>38.785460992907801</v>
      </c>
      <c r="AL16" s="30">
        <f t="shared" si="18"/>
        <v>38.733953076582559</v>
      </c>
      <c r="AM16" s="30">
        <f t="shared" si="18"/>
        <v>38.682581786030063</v>
      </c>
      <c r="AN16" s="30">
        <f t="shared" si="18"/>
        <v>38.631346578366447</v>
      </c>
      <c r="AO16" s="30">
        <f t="shared" si="18"/>
        <v>38.580246913580247</v>
      </c>
      <c r="AP16" s="30">
        <f t="shared" ref="AP16:BU16" si="19">$B$12*$F$16/AP38/$E$12/$H$16</f>
        <v>38.529282254513426</v>
      </c>
      <c r="AQ16" s="30">
        <f t="shared" si="19"/>
        <v>38.478452066842571</v>
      </c>
      <c r="AR16" s="30">
        <f t="shared" si="19"/>
        <v>38.427755819060167</v>
      </c>
      <c r="AS16" s="30">
        <f t="shared" si="19"/>
        <v>38.377192982456144</v>
      </c>
      <c r="AT16" s="30">
        <f t="shared" si="19"/>
        <v>38.326763031099432</v>
      </c>
      <c r="AU16" s="30">
        <f t="shared" si="19"/>
        <v>38.276465441819774</v>
      </c>
      <c r="AV16" s="30">
        <f t="shared" si="19"/>
        <v>38.226299694189599</v>
      </c>
      <c r="AW16" s="30">
        <f t="shared" si="19"/>
        <v>38.176265270506107</v>
      </c>
      <c r="AX16" s="30">
        <f t="shared" si="19"/>
        <v>38.126361655773422</v>
      </c>
      <c r="AY16" s="30">
        <f t="shared" si="19"/>
        <v>38.076588337684946</v>
      </c>
      <c r="AZ16" s="30">
        <f t="shared" si="19"/>
        <v>38.026944806605819</v>
      </c>
      <c r="BA16" s="30">
        <f t="shared" si="19"/>
        <v>37.977430555555557</v>
      </c>
      <c r="BB16" s="30">
        <f t="shared" si="19"/>
        <v>37.928045080190721</v>
      </c>
      <c r="BC16" s="30">
        <f t="shared" si="19"/>
        <v>37.878787878787882</v>
      </c>
      <c r="BD16" s="30">
        <f t="shared" si="19"/>
        <v>37.829658452226546</v>
      </c>
      <c r="BE16" s="30">
        <f t="shared" si="19"/>
        <v>37.780656303972364</v>
      </c>
      <c r="BF16" s="30">
        <f t="shared" si="19"/>
        <v>37.731780940060368</v>
      </c>
      <c r="BG16" s="30">
        <f t="shared" si="19"/>
        <v>37.683031869078384</v>
      </c>
      <c r="BH16" s="30">
        <f t="shared" si="19"/>
        <v>37.634408602150536</v>
      </c>
      <c r="BI16" s="30">
        <f t="shared" si="19"/>
        <v>37.585910652920965</v>
      </c>
      <c r="BJ16" s="30">
        <f t="shared" si="19"/>
        <v>37.537537537537538</v>
      </c>
      <c r="BK16" s="30">
        <f t="shared" si="19"/>
        <v>37.489288774635817</v>
      </c>
      <c r="BL16" s="30">
        <f t="shared" si="19"/>
        <v>37.441163885323064</v>
      </c>
      <c r="BM16" s="30">
        <f t="shared" si="19"/>
        <v>37.393162393162392</v>
      </c>
      <c r="BN16" s="30">
        <f t="shared" si="19"/>
        <v>37.345283824157065</v>
      </c>
      <c r="BO16" s="30">
        <f t="shared" si="19"/>
        <v>37.297527706734869</v>
      </c>
      <c r="BP16" s="30">
        <f t="shared" si="19"/>
        <v>37.249893571732649</v>
      </c>
      <c r="BQ16" s="30">
        <f t="shared" si="19"/>
        <v>37.202380952380956</v>
      </c>
      <c r="BR16" s="30">
        <f t="shared" si="19"/>
        <v>37.154989384288747</v>
      </c>
      <c r="BS16" s="30">
        <f t="shared" si="19"/>
        <v>37.107718405428329</v>
      </c>
      <c r="BT16" s="30">
        <f t="shared" si="19"/>
        <v>37.06056755612029</v>
      </c>
      <c r="BU16" s="30">
        <f t="shared" si="19"/>
        <v>37.01353637901861</v>
      </c>
      <c r="BV16" s="30">
        <f t="shared" ref="BV16:DA16" si="20">$B$12*$F$16/BV38/$E$12/$H$16</f>
        <v>36.966624419095901</v>
      </c>
      <c r="BW16" s="30">
        <f t="shared" si="20"/>
        <v>36.919831223628691</v>
      </c>
      <c r="BX16" s="30">
        <f t="shared" si="20"/>
        <v>36.873156342182888</v>
      </c>
      <c r="BY16" s="30">
        <f t="shared" si="20"/>
        <v>36.826599326599329</v>
      </c>
      <c r="BZ16" s="30">
        <f t="shared" si="20"/>
        <v>36.780159730979399</v>
      </c>
      <c r="CA16" s="30">
        <f t="shared" si="20"/>
        <v>36.733837111670866</v>
      </c>
      <c r="CB16" s="30">
        <f t="shared" si="20"/>
        <v>36.687631027253666</v>
      </c>
      <c r="CC16" s="30">
        <f t="shared" si="20"/>
        <v>36.641541038525965</v>
      </c>
      <c r="CD16" s="30">
        <f t="shared" si="20"/>
        <v>36.595566708490175</v>
      </c>
      <c r="CE16" s="30">
        <f t="shared" si="20"/>
        <v>36.549707602339183</v>
      </c>
      <c r="CF16" s="30">
        <f t="shared" si="20"/>
        <v>36.503963287442637</v>
      </c>
      <c r="CG16" s="30">
        <f t="shared" si="20"/>
        <v>36.458333333333336</v>
      </c>
      <c r="CH16" s="30">
        <f t="shared" si="20"/>
        <v>36.412817311693715</v>
      </c>
      <c r="CI16" s="30">
        <f t="shared" si="20"/>
        <v>36.36741479634248</v>
      </c>
      <c r="CJ16" s="30">
        <f t="shared" si="20"/>
        <v>36.322125363221254</v>
      </c>
      <c r="CK16" s="30">
        <f t="shared" si="20"/>
        <v>36.27694859038143</v>
      </c>
      <c r="CL16" s="30">
        <f t="shared" si="20"/>
        <v>36.231884057971016</v>
      </c>
      <c r="CM16" s="30">
        <f t="shared" si="20"/>
        <v>36.18693134822167</v>
      </c>
      <c r="CN16" s="30">
        <f t="shared" si="20"/>
        <v>36.142090045435772</v>
      </c>
      <c r="CO16" s="30">
        <f t="shared" si="20"/>
        <v>36.097359735973598</v>
      </c>
      <c r="CP16" s="30">
        <f t="shared" si="20"/>
        <v>36.052740008240626</v>
      </c>
      <c r="CQ16" s="30">
        <f t="shared" si="20"/>
        <v>36.008230452674901</v>
      </c>
      <c r="CR16" s="30">
        <f t="shared" si="20"/>
        <v>35.963830661734484</v>
      </c>
      <c r="CS16" s="30">
        <f t="shared" si="20"/>
        <v>35.919540229885058</v>
      </c>
      <c r="CT16" s="30">
        <f t="shared" si="20"/>
        <v>35.875358753587534</v>
      </c>
      <c r="CU16" s="30">
        <f t="shared" si="20"/>
        <v>35.831285831285832</v>
      </c>
      <c r="CV16" s="30">
        <f t="shared" si="20"/>
        <v>35.787321063394678</v>
      </c>
      <c r="CW16" s="30">
        <f t="shared" si="20"/>
        <v>35.743464052287585</v>
      </c>
      <c r="CX16" s="30">
        <f t="shared" si="20"/>
        <v>35.699714402284783</v>
      </c>
      <c r="CY16" s="30">
        <f t="shared" si="20"/>
        <v>35.656071719641403</v>
      </c>
      <c r="CZ16" s="30">
        <f t="shared" si="20"/>
        <v>35.612535612535616</v>
      </c>
      <c r="DA16" s="30">
        <f t="shared" si="20"/>
        <v>35.569105691056912</v>
      </c>
      <c r="DB16" s="30">
        <f t="shared" ref="DB16:EG16" si="21">$B$12*$F$16/DB38/$E$12/$H$16</f>
        <v>35.525781567194478</v>
      </c>
      <c r="DC16" s="30">
        <f t="shared" si="21"/>
        <v>35.48256285482563</v>
      </c>
      <c r="DD16" s="30">
        <f t="shared" si="21"/>
        <v>35.439449169704332</v>
      </c>
      <c r="DE16" s="30">
        <f t="shared" si="21"/>
        <v>35.396440129449836</v>
      </c>
      <c r="DF16" s="30">
        <f t="shared" si="21"/>
        <v>35.353535353535356</v>
      </c>
      <c r="DG16" s="30">
        <f t="shared" si="21"/>
        <v>35.310734463276837</v>
      </c>
      <c r="DH16" s="30">
        <f t="shared" si="21"/>
        <v>35.268037081821845</v>
      </c>
      <c r="DI16" s="30">
        <f t="shared" si="21"/>
        <v>35.225442834138484</v>
      </c>
      <c r="DJ16" s="30">
        <f t="shared" si="21"/>
        <v>35.182951347004426</v>
      </c>
      <c r="DK16" s="30">
        <f t="shared" si="21"/>
        <v>35.140562248995984</v>
      </c>
      <c r="DL16" s="30">
        <f t="shared" si="21"/>
        <v>35.098275170477336</v>
      </c>
      <c r="DM16" s="30">
        <f t="shared" si="21"/>
        <v>35.056089743589745</v>
      </c>
      <c r="DN16" s="30">
        <f t="shared" si="21"/>
        <v>35.014005602240893</v>
      </c>
      <c r="DO16" s="30">
        <f t="shared" si="21"/>
        <v>34.972022382094323</v>
      </c>
      <c r="DP16" s="30">
        <f t="shared" si="21"/>
        <v>34.930139720558884</v>
      </c>
      <c r="DQ16" s="30">
        <f t="shared" si="21"/>
        <v>34.888357256778313</v>
      </c>
      <c r="DR16" s="30">
        <f t="shared" si="21"/>
        <v>34.846674631620864</v>
      </c>
      <c r="DS16" s="30">
        <f t="shared" si="21"/>
        <v>34.805091487669053</v>
      </c>
      <c r="DT16" s="30">
        <f t="shared" si="21"/>
        <v>34.763607469209376</v>
      </c>
      <c r="DU16" s="30">
        <f t="shared" si="21"/>
        <v>34.722222222222221</v>
      </c>
      <c r="DV16" s="30">
        <f t="shared" si="21"/>
        <v>34.68093539437178</v>
      </c>
      <c r="DW16" s="30">
        <f t="shared" si="21"/>
        <v>34.639746634996037</v>
      </c>
      <c r="DX16" s="30">
        <f t="shared" si="21"/>
        <v>34.598655595096879</v>
      </c>
      <c r="DY16" s="30">
        <f t="shared" si="21"/>
        <v>34.557661927330173</v>
      </c>
      <c r="DZ16" s="30">
        <f t="shared" si="21"/>
        <v>34.516765285996051</v>
      </c>
      <c r="EA16" s="30">
        <f t="shared" si="21"/>
        <v>34.475965327029158</v>
      </c>
      <c r="EB16" s="30">
        <f t="shared" si="21"/>
        <v>34.435261707988978</v>
      </c>
      <c r="EC16" s="30">
        <f t="shared" si="21"/>
        <v>34.394654088050316</v>
      </c>
      <c r="ED16" s="30">
        <f t="shared" si="21"/>
        <v>34.354142127993718</v>
      </c>
      <c r="EE16" s="30">
        <f t="shared" si="21"/>
        <v>34.313725490196077</v>
      </c>
      <c r="EF16" s="30">
        <f t="shared" si="21"/>
        <v>34.273403838621228</v>
      </c>
      <c r="EG16" s="30">
        <f t="shared" si="21"/>
        <v>34.233176838810643</v>
      </c>
      <c r="EH16" s="30">
        <f t="shared" ref="EH16:FM16" si="22">$B$12*$F$16/EH38/$E$12/$H$16</f>
        <v>34.193044157874169</v>
      </c>
      <c r="EI16" s="30">
        <f t="shared" si="22"/>
        <v>34.153005464480877</v>
      </c>
      <c r="EJ16" s="30">
        <f t="shared" si="22"/>
        <v>34.113060428849899</v>
      </c>
      <c r="EK16" s="30">
        <f t="shared" si="22"/>
        <v>34.073208722741434</v>
      </c>
      <c r="EL16" s="30">
        <f t="shared" si="22"/>
        <v>34.033450019447685</v>
      </c>
      <c r="EM16" s="30">
        <f t="shared" si="22"/>
        <v>33.993783993783993</v>
      </c>
      <c r="EN16" s="30">
        <f t="shared" si="22"/>
        <v>33.954210322079938</v>
      </c>
      <c r="EO16" s="30">
        <f t="shared" si="22"/>
        <v>33.914728682170541</v>
      </c>
      <c r="EP16" s="30">
        <f t="shared" si="22"/>
        <v>33.875338753387531</v>
      </c>
      <c r="EQ16" s="30">
        <f t="shared" si="22"/>
        <v>33.836040216550657</v>
      </c>
      <c r="ER16" s="30">
        <f t="shared" si="22"/>
        <v>33.796832753959059</v>
      </c>
      <c r="ES16" s="30">
        <f t="shared" si="22"/>
        <v>33.757716049382715</v>
      </c>
      <c r="ET16" s="30">
        <f t="shared" si="22"/>
        <v>33.71868978805395</v>
      </c>
      <c r="EU16" s="30">
        <f t="shared" si="22"/>
        <v>33.679753656658967</v>
      </c>
      <c r="EV16" s="30">
        <f t="shared" si="22"/>
        <v>33.640907343329488</v>
      </c>
      <c r="EW16" s="30">
        <f t="shared" si="22"/>
        <v>33.602150537634408</v>
      </c>
      <c r="EX16" s="30">
        <f t="shared" si="22"/>
        <v>33.563482930571539</v>
      </c>
      <c r="EY16" s="30">
        <f t="shared" si="22"/>
        <v>33.524904214559385</v>
      </c>
      <c r="EZ16" s="30">
        <f t="shared" si="22"/>
        <v>33.486414083429011</v>
      </c>
      <c r="FA16" s="30">
        <f t="shared" si="22"/>
        <v>33.448012232415898</v>
      </c>
      <c r="FB16" s="30">
        <f t="shared" si="22"/>
        <v>33.409698358151964</v>
      </c>
      <c r="FC16" s="30">
        <f t="shared" si="22"/>
        <v>33.371472158657518</v>
      </c>
      <c r="FD16" s="30">
        <f t="shared" si="22"/>
        <v>33.333333333333336</v>
      </c>
      <c r="FE16" s="30">
        <f t="shared" si="22"/>
        <v>33.295281582952818</v>
      </c>
      <c r="FF16" s="30">
        <f t="shared" si="22"/>
        <v>33.257316609654126</v>
      </c>
      <c r="FG16" s="30">
        <f t="shared" si="22"/>
        <v>33.219438116932423</v>
      </c>
      <c r="FH16" s="30">
        <f t="shared" si="22"/>
        <v>33.181645809632158</v>
      </c>
      <c r="FI16" s="30">
        <f t="shared" si="22"/>
        <v>33.143939393939398</v>
      </c>
      <c r="FJ16" s="30">
        <f t="shared" si="22"/>
        <v>33.106318577374196</v>
      </c>
      <c r="FK16" s="30">
        <f t="shared" si="22"/>
        <v>33.06878306878307</v>
      </c>
      <c r="FL16" s="30">
        <f t="shared" si="22"/>
        <v>33.031332578331444</v>
      </c>
      <c r="FM16" s="30">
        <f t="shared" si="22"/>
        <v>32.993966817496229</v>
      </c>
      <c r="FN16" s="30">
        <f t="shared" ref="FN16:FZ16" si="23">$B$12*$F$16/FN38/$E$12/$H$16</f>
        <v>32.956685499058381</v>
      </c>
      <c r="FO16" s="30">
        <f t="shared" si="23"/>
        <v>32.919488337095565</v>
      </c>
      <c r="FP16" s="30">
        <f t="shared" si="23"/>
        <v>32.882375046974822</v>
      </c>
      <c r="FQ16" s="30">
        <f t="shared" si="23"/>
        <v>32.845345345345343</v>
      </c>
      <c r="FR16" s="30">
        <f t="shared" si="23"/>
        <v>32.808398950131235</v>
      </c>
      <c r="FS16" s="30">
        <f t="shared" si="23"/>
        <v>32.771535580524343</v>
      </c>
      <c r="FT16" s="30">
        <f t="shared" si="23"/>
        <v>32.734754956977177</v>
      </c>
      <c r="FU16" s="30">
        <f t="shared" si="23"/>
        <v>32.698056801195811</v>
      </c>
      <c r="FV16" s="30">
        <f t="shared" si="23"/>
        <v>32.66144083613289</v>
      </c>
      <c r="FW16" s="30">
        <f t="shared" si="23"/>
        <v>32.624906785980613</v>
      </c>
      <c r="FX16" s="30">
        <f t="shared" si="23"/>
        <v>32.588454376163874</v>
      </c>
      <c r="FY16" s="30">
        <f t="shared" si="23"/>
        <v>32.552083333333336</v>
      </c>
      <c r="FZ16" s="30">
        <f t="shared" si="23"/>
        <v>32.515793385358599</v>
      </c>
    </row>
    <row r="17" spans="1:182" ht="18">
      <c r="B17" s="2" t="s">
        <v>12</v>
      </c>
      <c r="C17" s="64"/>
      <c r="D17" s="2" t="s">
        <v>13</v>
      </c>
      <c r="H17">
        <v>0.75</v>
      </c>
      <c r="I17" t="s">
        <v>82</v>
      </c>
      <c r="J17" s="30">
        <f t="shared" ref="J17:AO17" si="24">$B$12*$F$16/J38/$E$12/$H$17</f>
        <v>53.639846743295017</v>
      </c>
      <c r="K17" s="30">
        <f t="shared" si="24"/>
        <v>53.565962656871754</v>
      </c>
      <c r="L17" s="30">
        <f t="shared" si="24"/>
        <v>53.492281827907682</v>
      </c>
      <c r="M17" s="30">
        <f t="shared" si="24"/>
        <v>53.418803418803414</v>
      </c>
      <c r="N17" s="30">
        <f t="shared" si="24"/>
        <v>53.345526596555402</v>
      </c>
      <c r="O17" s="30">
        <f t="shared" si="24"/>
        <v>53.272450532724513</v>
      </c>
      <c r="P17" s="30">
        <f t="shared" si="24"/>
        <v>53.199574403404775</v>
      </c>
      <c r="Q17" s="30">
        <f t="shared" si="24"/>
        <v>53.126897389192472</v>
      </c>
      <c r="R17" s="30">
        <f t="shared" si="24"/>
        <v>53.054418675155375</v>
      </c>
      <c r="S17" s="30">
        <f t="shared" si="24"/>
        <v>52.982137450802298</v>
      </c>
      <c r="T17" s="30">
        <f t="shared" si="24"/>
        <v>52.910052910052912</v>
      </c>
      <c r="U17" s="30">
        <f t="shared" si="24"/>
        <v>52.838164251207729</v>
      </c>
      <c r="V17" s="30">
        <f t="shared" si="24"/>
        <v>52.766470676918438</v>
      </c>
      <c r="W17" s="30">
        <f t="shared" si="24"/>
        <v>52.694971394158387</v>
      </c>
      <c r="X17" s="30">
        <f t="shared" si="24"/>
        <v>52.623665614193357</v>
      </c>
      <c r="Y17" s="30">
        <f t="shared" si="24"/>
        <v>52.552552552552555</v>
      </c>
      <c r="Z17" s="30">
        <f t="shared" si="24"/>
        <v>52.481631428999854</v>
      </c>
      <c r="AA17" s="30">
        <f t="shared" si="24"/>
        <v>52.410901467505248</v>
      </c>
      <c r="AB17" s="30">
        <f t="shared" si="24"/>
        <v>52.340361896216535</v>
      </c>
      <c r="AC17" s="30">
        <f t="shared" si="24"/>
        <v>52.2700119474313</v>
      </c>
      <c r="AD17" s="30">
        <f t="shared" si="24"/>
        <v>52.199850857568975</v>
      </c>
      <c r="AE17" s="30">
        <f t="shared" si="24"/>
        <v>52.129877867143279</v>
      </c>
      <c r="AF17" s="30">
        <f t="shared" si="24"/>
        <v>52.060092220734788</v>
      </c>
      <c r="AG17" s="30">
        <f t="shared" si="24"/>
        <v>51.990493166963752</v>
      </c>
      <c r="AH17" s="30">
        <f t="shared" si="24"/>
        <v>51.921079958463139</v>
      </c>
      <c r="AI17" s="30">
        <f t="shared" si="24"/>
        <v>51.851851851851855</v>
      </c>
      <c r="AJ17" s="30">
        <f t="shared" si="24"/>
        <v>51.782808107708242</v>
      </c>
      <c r="AK17" s="30">
        <f t="shared" si="24"/>
        <v>51.713947990543737</v>
      </c>
      <c r="AL17" s="30">
        <f t="shared" si="24"/>
        <v>51.645270768776747</v>
      </c>
      <c r="AM17" s="30">
        <f t="shared" si="24"/>
        <v>51.576775714706748</v>
      </c>
      <c r="AN17" s="30">
        <f t="shared" si="24"/>
        <v>51.508462104488594</v>
      </c>
      <c r="AO17" s="30">
        <f t="shared" si="24"/>
        <v>51.440329218106996</v>
      </c>
      <c r="AP17" s="30">
        <f t="shared" ref="AP17:BU17" si="25">$B$12*$F$16/AP38/$E$12/$H$17</f>
        <v>51.372376339351234</v>
      </c>
      <c r="AQ17" s="30">
        <f t="shared" si="25"/>
        <v>51.304602755790093</v>
      </c>
      <c r="AR17" s="30">
        <f t="shared" si="25"/>
        <v>51.237007758746891</v>
      </c>
      <c r="AS17" s="30">
        <f t="shared" si="25"/>
        <v>51.169590643274859</v>
      </c>
      <c r="AT17" s="30">
        <f t="shared" si="25"/>
        <v>51.102350708132576</v>
      </c>
      <c r="AU17" s="30">
        <f t="shared" si="25"/>
        <v>51.035287255759698</v>
      </c>
      <c r="AV17" s="30">
        <f t="shared" si="25"/>
        <v>50.968399592252801</v>
      </c>
      <c r="AW17" s="30">
        <f t="shared" si="25"/>
        <v>50.901687027341474</v>
      </c>
      <c r="AX17" s="30">
        <f t="shared" si="25"/>
        <v>50.835148874364563</v>
      </c>
      <c r="AY17" s="30">
        <f t="shared" si="25"/>
        <v>50.768784450246592</v>
      </c>
      <c r="AZ17" s="30">
        <f t="shared" si="25"/>
        <v>50.702593075474425</v>
      </c>
      <c r="BA17" s="30">
        <f t="shared" si="25"/>
        <v>50.636574074074076</v>
      </c>
      <c r="BB17" s="30">
        <f t="shared" si="25"/>
        <v>50.57072677358763</v>
      </c>
      <c r="BC17" s="30">
        <f t="shared" si="25"/>
        <v>50.505050505050512</v>
      </c>
      <c r="BD17" s="30">
        <f t="shared" si="25"/>
        <v>50.439544602968731</v>
      </c>
      <c r="BE17" s="30">
        <f t="shared" si="25"/>
        <v>50.374208405296486</v>
      </c>
      <c r="BF17" s="30">
        <f t="shared" si="25"/>
        <v>50.309041253413824</v>
      </c>
      <c r="BG17" s="30">
        <f t="shared" si="25"/>
        <v>50.244042492104512</v>
      </c>
      <c r="BH17" s="30">
        <f t="shared" si="25"/>
        <v>50.179211469534046</v>
      </c>
      <c r="BI17" s="30">
        <f t="shared" si="25"/>
        <v>50.114547537227956</v>
      </c>
      <c r="BJ17" s="30">
        <f t="shared" si="25"/>
        <v>50.050050050050054</v>
      </c>
      <c r="BK17" s="30">
        <f t="shared" si="25"/>
        <v>49.985718366181089</v>
      </c>
      <c r="BL17" s="30">
        <f t="shared" si="25"/>
        <v>49.921551847097419</v>
      </c>
      <c r="BM17" s="30">
        <f t="shared" si="25"/>
        <v>49.857549857549856</v>
      </c>
      <c r="BN17" s="30">
        <f t="shared" si="25"/>
        <v>49.793711765542753</v>
      </c>
      <c r="BO17" s="30">
        <f t="shared" si="25"/>
        <v>49.730036942313156</v>
      </c>
      <c r="BP17" s="30">
        <f t="shared" si="25"/>
        <v>49.666524762310196</v>
      </c>
      <c r="BQ17" s="30">
        <f t="shared" si="25"/>
        <v>49.603174603174608</v>
      </c>
      <c r="BR17" s="30">
        <f t="shared" si="25"/>
        <v>49.539985845718327</v>
      </c>
      <c r="BS17" s="30">
        <f t="shared" si="25"/>
        <v>49.476957873904439</v>
      </c>
      <c r="BT17" s="30">
        <f t="shared" si="25"/>
        <v>49.414090074827051</v>
      </c>
      <c r="BU17" s="30">
        <f t="shared" si="25"/>
        <v>49.351381838691481</v>
      </c>
      <c r="BV17" s="30">
        <f t="shared" ref="BV17:DA17" si="26">$B$12*$F$16/BV38/$E$12/$H$17</f>
        <v>49.288832558794532</v>
      </c>
      <c r="BW17" s="30">
        <f t="shared" si="26"/>
        <v>49.226441631504919</v>
      </c>
      <c r="BX17" s="30">
        <f t="shared" si="26"/>
        <v>49.164208456243848</v>
      </c>
      <c r="BY17" s="30">
        <f t="shared" si="26"/>
        <v>49.102132435465769</v>
      </c>
      <c r="BZ17" s="30">
        <f t="shared" si="26"/>
        <v>49.040212974639196</v>
      </c>
      <c r="CA17" s="30">
        <f t="shared" si="26"/>
        <v>48.978449482227823</v>
      </c>
      <c r="CB17" s="30">
        <f t="shared" si="26"/>
        <v>48.916841369671552</v>
      </c>
      <c r="CC17" s="30">
        <f t="shared" si="26"/>
        <v>48.855388051367953</v>
      </c>
      <c r="CD17" s="30">
        <f t="shared" si="26"/>
        <v>48.794088944653566</v>
      </c>
      <c r="CE17" s="30">
        <f t="shared" si="26"/>
        <v>48.732943469785575</v>
      </c>
      <c r="CF17" s="30">
        <f t="shared" si="26"/>
        <v>48.671951049923514</v>
      </c>
      <c r="CG17" s="30">
        <f t="shared" si="26"/>
        <v>48.611111111111114</v>
      </c>
      <c r="CH17" s="30">
        <f t="shared" si="26"/>
        <v>48.550423082258284</v>
      </c>
      <c r="CI17" s="30">
        <f t="shared" si="26"/>
        <v>48.489886395123307</v>
      </c>
      <c r="CJ17" s="30">
        <f t="shared" si="26"/>
        <v>48.429500484295005</v>
      </c>
      <c r="CK17" s="30">
        <f t="shared" si="26"/>
        <v>48.36926478717524</v>
      </c>
      <c r="CL17" s="30">
        <f t="shared" si="26"/>
        <v>48.309178743961354</v>
      </c>
      <c r="CM17" s="30">
        <f t="shared" si="26"/>
        <v>48.249241797628891</v>
      </c>
      <c r="CN17" s="30">
        <f t="shared" si="26"/>
        <v>48.189453393914363</v>
      </c>
      <c r="CO17" s="30">
        <f t="shared" si="26"/>
        <v>48.12981298129813</v>
      </c>
      <c r="CP17" s="30">
        <f t="shared" si="26"/>
        <v>48.070320010987501</v>
      </c>
      <c r="CQ17" s="30">
        <f t="shared" si="26"/>
        <v>48.010973936899866</v>
      </c>
      <c r="CR17" s="30">
        <f t="shared" si="26"/>
        <v>47.951774215645976</v>
      </c>
      <c r="CS17" s="30">
        <f t="shared" si="26"/>
        <v>47.892720306513411</v>
      </c>
      <c r="CT17" s="30">
        <f t="shared" si="26"/>
        <v>47.833811671450043</v>
      </c>
      <c r="CU17" s="30">
        <f t="shared" si="26"/>
        <v>47.775047775047774</v>
      </c>
      <c r="CV17" s="30">
        <f t="shared" si="26"/>
        <v>47.716428084526235</v>
      </c>
      <c r="CW17" s="30">
        <f t="shared" si="26"/>
        <v>47.657952069716778</v>
      </c>
      <c r="CX17" s="30">
        <f t="shared" si="26"/>
        <v>47.59961920304638</v>
      </c>
      <c r="CY17" s="30">
        <f t="shared" si="26"/>
        <v>47.541428959521873</v>
      </c>
      <c r="CZ17" s="30">
        <f t="shared" si="26"/>
        <v>47.483380816714153</v>
      </c>
      <c r="DA17" s="30">
        <f t="shared" si="26"/>
        <v>47.425474254742547</v>
      </c>
      <c r="DB17" s="30">
        <f t="shared" ref="DB17:EG17" si="27">$B$12*$F$16/DB38/$E$12/$H$17</f>
        <v>47.367708756259304</v>
      </c>
      <c r="DC17" s="30">
        <f t="shared" si="27"/>
        <v>47.310083806434172</v>
      </c>
      <c r="DD17" s="30">
        <f t="shared" si="27"/>
        <v>47.252598892939112</v>
      </c>
      <c r="DE17" s="30">
        <f t="shared" si="27"/>
        <v>47.195253505933117</v>
      </c>
      <c r="DF17" s="30">
        <f t="shared" si="27"/>
        <v>47.138047138047142</v>
      </c>
      <c r="DG17" s="30">
        <f t="shared" si="27"/>
        <v>47.080979284369114</v>
      </c>
      <c r="DH17" s="30">
        <f t="shared" si="27"/>
        <v>47.024049442429124</v>
      </c>
      <c r="DI17" s="30">
        <f t="shared" si="27"/>
        <v>46.967257112184647</v>
      </c>
      <c r="DJ17" s="30">
        <f t="shared" si="27"/>
        <v>46.910601796005899</v>
      </c>
      <c r="DK17" s="30">
        <f t="shared" si="27"/>
        <v>46.854082998661312</v>
      </c>
      <c r="DL17" s="30">
        <f t="shared" si="27"/>
        <v>46.797700227303118</v>
      </c>
      <c r="DM17" s="30">
        <f t="shared" si="27"/>
        <v>46.741452991452995</v>
      </c>
      <c r="DN17" s="30">
        <f t="shared" si="27"/>
        <v>46.685340802987859</v>
      </c>
      <c r="DO17" s="30">
        <f t="shared" si="27"/>
        <v>46.629363176125764</v>
      </c>
      <c r="DP17" s="30">
        <f t="shared" si="27"/>
        <v>46.573519627411848</v>
      </c>
      <c r="DQ17" s="30">
        <f t="shared" si="27"/>
        <v>46.51780967570442</v>
      </c>
      <c r="DR17" s="30">
        <f t="shared" si="27"/>
        <v>46.46223284216115</v>
      </c>
      <c r="DS17" s="30">
        <f t="shared" si="27"/>
        <v>46.406788650225401</v>
      </c>
      <c r="DT17" s="30">
        <f t="shared" si="27"/>
        <v>46.351476625612499</v>
      </c>
      <c r="DU17" s="30">
        <f t="shared" si="27"/>
        <v>46.296296296296298</v>
      </c>
      <c r="DV17" s="30">
        <f t="shared" si="27"/>
        <v>46.241247192495706</v>
      </c>
      <c r="DW17" s="30">
        <f t="shared" si="27"/>
        <v>46.186328846661382</v>
      </c>
      <c r="DX17" s="30">
        <f t="shared" si="27"/>
        <v>46.131540793462506</v>
      </c>
      <c r="DY17" s="30">
        <f t="shared" si="27"/>
        <v>46.076882569773566</v>
      </c>
      <c r="DZ17" s="30">
        <f t="shared" si="27"/>
        <v>46.022353714661399</v>
      </c>
      <c r="EA17" s="30">
        <f t="shared" si="27"/>
        <v>45.967953769372208</v>
      </c>
      <c r="EB17" s="30">
        <f t="shared" si="27"/>
        <v>45.913682277318635</v>
      </c>
      <c r="EC17" s="30">
        <f t="shared" si="27"/>
        <v>45.859538784067091</v>
      </c>
      <c r="ED17" s="30">
        <f t="shared" si="27"/>
        <v>45.805522837324958</v>
      </c>
      <c r="EE17" s="30">
        <f t="shared" si="27"/>
        <v>45.751633986928105</v>
      </c>
      <c r="EF17" s="30">
        <f t="shared" si="27"/>
        <v>45.697871784828301</v>
      </c>
      <c r="EG17" s="30">
        <f t="shared" si="27"/>
        <v>45.644235785080859</v>
      </c>
      <c r="EH17" s="30">
        <f t="shared" ref="EH17:FM17" si="28">$B$12*$F$16/EH38/$E$12/$H$17</f>
        <v>45.590725543832228</v>
      </c>
      <c r="EI17" s="30">
        <f t="shared" si="28"/>
        <v>45.537340619307834</v>
      </c>
      <c r="EJ17" s="30">
        <f t="shared" si="28"/>
        <v>45.484080571799865</v>
      </c>
      <c r="EK17" s="30">
        <f t="shared" si="28"/>
        <v>45.430944963655243</v>
      </c>
      <c r="EL17" s="30">
        <f t="shared" si="28"/>
        <v>45.377933359263579</v>
      </c>
      <c r="EM17" s="30">
        <f t="shared" si="28"/>
        <v>45.325045325045323</v>
      </c>
      <c r="EN17" s="30">
        <f t="shared" si="28"/>
        <v>45.272280429439917</v>
      </c>
      <c r="EO17" s="30">
        <f t="shared" si="28"/>
        <v>45.219638242894057</v>
      </c>
      <c r="EP17" s="30">
        <f t="shared" si="28"/>
        <v>45.167118337850042</v>
      </c>
      <c r="EQ17" s="30">
        <f t="shared" si="28"/>
        <v>45.114720288734212</v>
      </c>
      <c r="ER17" s="30">
        <f t="shared" si="28"/>
        <v>45.06244367194541</v>
      </c>
      <c r="ES17" s="30">
        <f t="shared" si="28"/>
        <v>45.010288065843618</v>
      </c>
      <c r="ET17" s="30">
        <f t="shared" si="28"/>
        <v>44.958253050738598</v>
      </c>
      <c r="EU17" s="30">
        <f t="shared" si="28"/>
        <v>44.906338208878623</v>
      </c>
      <c r="EV17" s="30">
        <f t="shared" si="28"/>
        <v>44.854543124439317</v>
      </c>
      <c r="EW17" s="30">
        <f t="shared" si="28"/>
        <v>44.802867383512542</v>
      </c>
      <c r="EX17" s="30">
        <f t="shared" si="28"/>
        <v>44.751310574095385</v>
      </c>
      <c r="EY17" s="30">
        <f t="shared" si="28"/>
        <v>44.699872286079177</v>
      </c>
      <c r="EZ17" s="30">
        <f t="shared" si="28"/>
        <v>44.648552111238679</v>
      </c>
      <c r="FA17" s="30">
        <f t="shared" si="28"/>
        <v>44.5973496432212</v>
      </c>
      <c r="FB17" s="30">
        <f t="shared" si="28"/>
        <v>44.546264477535949</v>
      </c>
      <c r="FC17" s="30">
        <f t="shared" si="28"/>
        <v>44.495296211543355</v>
      </c>
      <c r="FD17" s="30">
        <f t="shared" si="28"/>
        <v>44.44444444444445</v>
      </c>
      <c r="FE17" s="30">
        <f t="shared" si="28"/>
        <v>44.393708777270426</v>
      </c>
      <c r="FF17" s="30">
        <f t="shared" si="28"/>
        <v>44.343088812872168</v>
      </c>
      <c r="FG17" s="30">
        <f t="shared" si="28"/>
        <v>44.2925841559099</v>
      </c>
      <c r="FH17" s="30">
        <f t="shared" si="28"/>
        <v>44.242194412842878</v>
      </c>
      <c r="FI17" s="30">
        <f t="shared" si="28"/>
        <v>44.191919191919197</v>
      </c>
      <c r="FJ17" s="30">
        <f t="shared" si="28"/>
        <v>44.141758103165593</v>
      </c>
      <c r="FK17" s="30">
        <f t="shared" si="28"/>
        <v>44.091710758377424</v>
      </c>
      <c r="FL17" s="30">
        <f t="shared" si="28"/>
        <v>44.041776771108594</v>
      </c>
      <c r="FM17" s="30">
        <f t="shared" si="28"/>
        <v>43.991955756661639</v>
      </c>
      <c r="FN17" s="30">
        <f t="shared" ref="FN17:FZ17" si="29">$B$12*$F$16/FN38/$E$12/$H$17</f>
        <v>43.942247332077841</v>
      </c>
      <c r="FO17" s="30">
        <f t="shared" si="29"/>
        <v>43.892651116127418</v>
      </c>
      <c r="FP17" s="30">
        <f t="shared" si="29"/>
        <v>43.84316672929976</v>
      </c>
      <c r="FQ17" s="30">
        <f t="shared" si="29"/>
        <v>43.793793793793789</v>
      </c>
      <c r="FR17" s="30">
        <f t="shared" si="29"/>
        <v>43.744531933508313</v>
      </c>
      <c r="FS17" s="30">
        <f t="shared" si="29"/>
        <v>43.695380774032458</v>
      </c>
      <c r="FT17" s="30">
        <f t="shared" si="29"/>
        <v>43.646339942636239</v>
      </c>
      <c r="FU17" s="30">
        <f t="shared" si="29"/>
        <v>43.597409068261079</v>
      </c>
      <c r="FV17" s="30">
        <f t="shared" si="29"/>
        <v>43.54858778151052</v>
      </c>
      <c r="FW17" s="30">
        <f t="shared" si="29"/>
        <v>43.499875714640815</v>
      </c>
      <c r="FX17" s="30">
        <f t="shared" si="29"/>
        <v>43.451272501551834</v>
      </c>
      <c r="FY17" s="30">
        <f t="shared" si="29"/>
        <v>43.402777777777779</v>
      </c>
      <c r="FZ17" s="30">
        <f t="shared" si="29"/>
        <v>43.354391180478132</v>
      </c>
    </row>
    <row r="18" spans="1:182">
      <c r="A18" t="s">
        <v>20</v>
      </c>
      <c r="B18" s="11">
        <f>G2</f>
        <v>1</v>
      </c>
      <c r="C18" s="12">
        <f>I2</f>
        <v>1.5E-3</v>
      </c>
      <c r="D18" s="5">
        <f>$H$2</f>
        <v>3</v>
      </c>
      <c r="H18">
        <v>0.5</v>
      </c>
      <c r="I18" t="s">
        <v>83</v>
      </c>
      <c r="J18" s="30">
        <f t="shared" ref="J18:AO18" si="30">$B$12*$F$16/J38/$E$12/$H$18</f>
        <v>80.459770114942529</v>
      </c>
      <c r="K18" s="30">
        <f t="shared" si="30"/>
        <v>80.348943985307628</v>
      </c>
      <c r="L18" s="30">
        <f t="shared" si="30"/>
        <v>80.238422741861527</v>
      </c>
      <c r="M18" s="30">
        <f t="shared" si="30"/>
        <v>80.128205128205124</v>
      </c>
      <c r="N18" s="30">
        <f t="shared" si="30"/>
        <v>80.018289894833103</v>
      </c>
      <c r="O18" s="30">
        <f t="shared" si="30"/>
        <v>79.908675799086765</v>
      </c>
      <c r="P18" s="30">
        <f t="shared" si="30"/>
        <v>79.799361605107165</v>
      </c>
      <c r="Q18" s="30">
        <f t="shared" si="30"/>
        <v>79.690346083788711</v>
      </c>
      <c r="R18" s="30">
        <f t="shared" si="30"/>
        <v>79.581628012733063</v>
      </c>
      <c r="S18" s="30">
        <f t="shared" si="30"/>
        <v>79.473206176203448</v>
      </c>
      <c r="T18" s="30">
        <f t="shared" si="30"/>
        <v>79.365079365079367</v>
      </c>
      <c r="U18" s="30">
        <f t="shared" si="30"/>
        <v>79.257246376811594</v>
      </c>
      <c r="V18" s="30">
        <f t="shared" si="30"/>
        <v>79.14970601537766</v>
      </c>
      <c r="W18" s="30">
        <f t="shared" si="30"/>
        <v>79.04245709123758</v>
      </c>
      <c r="X18" s="30">
        <f t="shared" si="30"/>
        <v>78.935498421290035</v>
      </c>
      <c r="Y18" s="30">
        <f t="shared" si="30"/>
        <v>78.828828828828833</v>
      </c>
      <c r="Z18" s="30">
        <f t="shared" si="30"/>
        <v>78.722447143499778</v>
      </c>
      <c r="AA18" s="30">
        <f t="shared" si="30"/>
        <v>78.616352201257868</v>
      </c>
      <c r="AB18" s="30">
        <f t="shared" si="30"/>
        <v>78.510542844324803</v>
      </c>
      <c r="AC18" s="30">
        <f t="shared" si="30"/>
        <v>78.40501792114695</v>
      </c>
      <c r="AD18" s="30">
        <f t="shared" si="30"/>
        <v>78.299776286353463</v>
      </c>
      <c r="AE18" s="30">
        <f t="shared" si="30"/>
        <v>78.194816800714918</v>
      </c>
      <c r="AF18" s="30">
        <f t="shared" si="30"/>
        <v>78.090138331102182</v>
      </c>
      <c r="AG18" s="30">
        <f t="shared" si="30"/>
        <v>77.985739750445632</v>
      </c>
      <c r="AH18" s="30">
        <f t="shared" si="30"/>
        <v>77.881619937694708</v>
      </c>
      <c r="AI18" s="30">
        <f t="shared" si="30"/>
        <v>77.777777777777786</v>
      </c>
      <c r="AJ18" s="30">
        <f t="shared" si="30"/>
        <v>77.674212161562366</v>
      </c>
      <c r="AK18" s="30">
        <f t="shared" si="30"/>
        <v>77.570921985815602</v>
      </c>
      <c r="AL18" s="30">
        <f t="shared" si="30"/>
        <v>77.467906153165117</v>
      </c>
      <c r="AM18" s="30">
        <f t="shared" si="30"/>
        <v>77.365163572060126</v>
      </c>
      <c r="AN18" s="30">
        <f t="shared" si="30"/>
        <v>77.262693156732894</v>
      </c>
      <c r="AO18" s="30">
        <f t="shared" si="30"/>
        <v>77.160493827160494</v>
      </c>
      <c r="AP18" s="30">
        <f t="shared" ref="AP18:BU18" si="31">$B$12*$F$16/AP38/$E$12/$H$18</f>
        <v>77.058564509026851</v>
      </c>
      <c r="AQ18" s="30">
        <f t="shared" si="31"/>
        <v>76.956904133685143</v>
      </c>
      <c r="AR18" s="30">
        <f t="shared" si="31"/>
        <v>76.855511638120333</v>
      </c>
      <c r="AS18" s="30">
        <f t="shared" si="31"/>
        <v>76.754385964912288</v>
      </c>
      <c r="AT18" s="30">
        <f t="shared" si="31"/>
        <v>76.653526062198864</v>
      </c>
      <c r="AU18" s="30">
        <f t="shared" si="31"/>
        <v>76.552930883639547</v>
      </c>
      <c r="AV18" s="30">
        <f t="shared" si="31"/>
        <v>76.452599388379198</v>
      </c>
      <c r="AW18" s="30">
        <f t="shared" si="31"/>
        <v>76.352530541012214</v>
      </c>
      <c r="AX18" s="30">
        <f t="shared" si="31"/>
        <v>76.252723311546845</v>
      </c>
      <c r="AY18" s="30">
        <f t="shared" si="31"/>
        <v>76.153176675369892</v>
      </c>
      <c r="AZ18" s="30">
        <f t="shared" si="31"/>
        <v>76.053889613211638</v>
      </c>
      <c r="BA18" s="30">
        <f t="shared" si="31"/>
        <v>75.954861111111114</v>
      </c>
      <c r="BB18" s="30">
        <f t="shared" si="31"/>
        <v>75.856090160381441</v>
      </c>
      <c r="BC18" s="30">
        <f t="shared" si="31"/>
        <v>75.757575757575765</v>
      </c>
      <c r="BD18" s="30">
        <f t="shared" si="31"/>
        <v>75.659316904453092</v>
      </c>
      <c r="BE18" s="30">
        <f t="shared" si="31"/>
        <v>75.561312607944728</v>
      </c>
      <c r="BF18" s="30">
        <f t="shared" si="31"/>
        <v>75.463561880120736</v>
      </c>
      <c r="BG18" s="30">
        <f t="shared" si="31"/>
        <v>75.366063738156768</v>
      </c>
      <c r="BH18" s="30">
        <f t="shared" si="31"/>
        <v>75.268817204301072</v>
      </c>
      <c r="BI18" s="30">
        <f t="shared" si="31"/>
        <v>75.171821305841931</v>
      </c>
      <c r="BJ18" s="30">
        <f t="shared" si="31"/>
        <v>75.075075075075077</v>
      </c>
      <c r="BK18" s="30">
        <f t="shared" si="31"/>
        <v>74.978577549271634</v>
      </c>
      <c r="BL18" s="30">
        <f t="shared" si="31"/>
        <v>74.882327770646128</v>
      </c>
      <c r="BM18" s="30">
        <f t="shared" si="31"/>
        <v>74.786324786324784</v>
      </c>
      <c r="BN18" s="30">
        <f t="shared" si="31"/>
        <v>74.690567648314129</v>
      </c>
      <c r="BO18" s="30">
        <f t="shared" si="31"/>
        <v>74.595055413469737</v>
      </c>
      <c r="BP18" s="30">
        <f t="shared" si="31"/>
        <v>74.499787143465298</v>
      </c>
      <c r="BQ18" s="30">
        <f t="shared" si="31"/>
        <v>74.404761904761912</v>
      </c>
      <c r="BR18" s="30">
        <f t="shared" si="31"/>
        <v>74.309978768577494</v>
      </c>
      <c r="BS18" s="30">
        <f t="shared" si="31"/>
        <v>74.215436810856659</v>
      </c>
      <c r="BT18" s="30">
        <f t="shared" si="31"/>
        <v>74.12113511224058</v>
      </c>
      <c r="BU18" s="30">
        <f t="shared" si="31"/>
        <v>74.027072758037221</v>
      </c>
      <c r="BV18" s="30">
        <f t="shared" ref="BV18:DA18" si="32">$B$12*$F$16/BV38/$E$12/$H$18</f>
        <v>73.933248838191801</v>
      </c>
      <c r="BW18" s="30">
        <f t="shared" si="32"/>
        <v>73.839662447257382</v>
      </c>
      <c r="BX18" s="30">
        <f t="shared" si="32"/>
        <v>73.746312684365776</v>
      </c>
      <c r="BY18" s="30">
        <f t="shared" si="32"/>
        <v>73.653198653198658</v>
      </c>
      <c r="BZ18" s="30">
        <f t="shared" si="32"/>
        <v>73.560319461958798</v>
      </c>
      <c r="CA18" s="30">
        <f t="shared" si="32"/>
        <v>73.467674223341731</v>
      </c>
      <c r="CB18" s="30">
        <f t="shared" si="32"/>
        <v>73.375262054507331</v>
      </c>
      <c r="CC18" s="30">
        <f t="shared" si="32"/>
        <v>73.28308207705193</v>
      </c>
      <c r="CD18" s="30">
        <f t="shared" si="32"/>
        <v>73.19113341698035</v>
      </c>
      <c r="CE18" s="30">
        <f t="shared" si="32"/>
        <v>73.099415204678365</v>
      </c>
      <c r="CF18" s="30">
        <f t="shared" si="32"/>
        <v>73.007926574885275</v>
      </c>
      <c r="CG18" s="30">
        <f t="shared" si="32"/>
        <v>72.916666666666671</v>
      </c>
      <c r="CH18" s="30">
        <f t="shared" si="32"/>
        <v>72.82563462338743</v>
      </c>
      <c r="CI18" s="30">
        <f t="shared" si="32"/>
        <v>72.73482959268496</v>
      </c>
      <c r="CJ18" s="30">
        <f t="shared" si="32"/>
        <v>72.644250726442507</v>
      </c>
      <c r="CK18" s="30">
        <f t="shared" si="32"/>
        <v>72.55389718076286</v>
      </c>
      <c r="CL18" s="30">
        <f t="shared" si="32"/>
        <v>72.463768115942031</v>
      </c>
      <c r="CM18" s="30">
        <f t="shared" si="32"/>
        <v>72.373862696443339</v>
      </c>
      <c r="CN18" s="30">
        <f t="shared" si="32"/>
        <v>72.284180090871544</v>
      </c>
      <c r="CO18" s="30">
        <f t="shared" si="32"/>
        <v>72.194719471947195</v>
      </c>
      <c r="CP18" s="30">
        <f t="shared" si="32"/>
        <v>72.105480016481252</v>
      </c>
      <c r="CQ18" s="30">
        <f t="shared" si="32"/>
        <v>72.016460905349803</v>
      </c>
      <c r="CR18" s="30">
        <f t="shared" si="32"/>
        <v>71.927661323468968</v>
      </c>
      <c r="CS18" s="30">
        <f t="shared" si="32"/>
        <v>71.839080459770116</v>
      </c>
      <c r="CT18" s="30">
        <f t="shared" si="32"/>
        <v>71.750717507175068</v>
      </c>
      <c r="CU18" s="30">
        <f t="shared" si="32"/>
        <v>71.662571662571665</v>
      </c>
      <c r="CV18" s="30">
        <f t="shared" si="32"/>
        <v>71.574642126789357</v>
      </c>
      <c r="CW18" s="30">
        <f t="shared" si="32"/>
        <v>71.486928104575171</v>
      </c>
      <c r="CX18" s="30">
        <f t="shared" si="32"/>
        <v>71.399428804569567</v>
      </c>
      <c r="CY18" s="30">
        <f t="shared" si="32"/>
        <v>71.312143439282806</v>
      </c>
      <c r="CZ18" s="30">
        <f t="shared" si="32"/>
        <v>71.225071225071233</v>
      </c>
      <c r="DA18" s="30">
        <f t="shared" si="32"/>
        <v>71.138211382113823</v>
      </c>
      <c r="DB18" s="30">
        <f t="shared" ref="DB18:EG18" si="33">$B$12*$F$16/DB38/$E$12/$H$18</f>
        <v>71.051563134388957</v>
      </c>
      <c r="DC18" s="30">
        <f t="shared" si="33"/>
        <v>70.965125709651261</v>
      </c>
      <c r="DD18" s="30">
        <f t="shared" si="33"/>
        <v>70.878898339408664</v>
      </c>
      <c r="DE18" s="30">
        <f t="shared" si="33"/>
        <v>70.792880258899672</v>
      </c>
      <c r="DF18" s="30">
        <f t="shared" si="33"/>
        <v>70.707070707070713</v>
      </c>
      <c r="DG18" s="30">
        <f t="shared" si="33"/>
        <v>70.621468926553675</v>
      </c>
      <c r="DH18" s="30">
        <f t="shared" si="33"/>
        <v>70.53607416364369</v>
      </c>
      <c r="DI18" s="30">
        <f t="shared" si="33"/>
        <v>70.450885668276968</v>
      </c>
      <c r="DJ18" s="30">
        <f t="shared" si="33"/>
        <v>70.365902694008852</v>
      </c>
      <c r="DK18" s="30">
        <f t="shared" si="33"/>
        <v>70.281124497991968</v>
      </c>
      <c r="DL18" s="30">
        <f t="shared" si="33"/>
        <v>70.196550340954673</v>
      </c>
      <c r="DM18" s="30">
        <f t="shared" si="33"/>
        <v>70.112179487179489</v>
      </c>
      <c r="DN18" s="30">
        <f t="shared" si="33"/>
        <v>70.028011204481786</v>
      </c>
      <c r="DO18" s="30">
        <f t="shared" si="33"/>
        <v>69.944044764188646</v>
      </c>
      <c r="DP18" s="30">
        <f t="shared" si="33"/>
        <v>69.860279441117768</v>
      </c>
      <c r="DQ18" s="30">
        <f t="shared" si="33"/>
        <v>69.776714513556627</v>
      </c>
      <c r="DR18" s="30">
        <f t="shared" si="33"/>
        <v>69.693349263241728</v>
      </c>
      <c r="DS18" s="30">
        <f t="shared" si="33"/>
        <v>69.610182975338105</v>
      </c>
      <c r="DT18" s="30">
        <f t="shared" si="33"/>
        <v>69.527214938418751</v>
      </c>
      <c r="DU18" s="30">
        <f t="shared" si="33"/>
        <v>69.444444444444443</v>
      </c>
      <c r="DV18" s="30">
        <f t="shared" si="33"/>
        <v>69.361870788743559</v>
      </c>
      <c r="DW18" s="30">
        <f t="shared" si="33"/>
        <v>69.279493269992074</v>
      </c>
      <c r="DX18" s="30">
        <f t="shared" si="33"/>
        <v>69.197311190193759</v>
      </c>
      <c r="DY18" s="30">
        <f t="shared" si="33"/>
        <v>69.115323854660346</v>
      </c>
      <c r="DZ18" s="30">
        <f t="shared" si="33"/>
        <v>69.033530571992102</v>
      </c>
      <c r="EA18" s="30">
        <f t="shared" si="33"/>
        <v>68.951930654058316</v>
      </c>
      <c r="EB18" s="30">
        <f t="shared" si="33"/>
        <v>68.870523415977956</v>
      </c>
      <c r="EC18" s="30">
        <f t="shared" si="33"/>
        <v>68.789308176100633</v>
      </c>
      <c r="ED18" s="30">
        <f t="shared" si="33"/>
        <v>68.708284255987436</v>
      </c>
      <c r="EE18" s="30">
        <f t="shared" si="33"/>
        <v>68.627450980392155</v>
      </c>
      <c r="EF18" s="30">
        <f t="shared" si="33"/>
        <v>68.546807677242455</v>
      </c>
      <c r="EG18" s="30">
        <f t="shared" si="33"/>
        <v>68.466353677621285</v>
      </c>
      <c r="EH18" s="30">
        <f t="shared" ref="EH18:FM18" si="34">$B$12*$F$16/EH38/$E$12/$H$18</f>
        <v>68.386088315748339</v>
      </c>
      <c r="EI18" s="30">
        <f t="shared" si="34"/>
        <v>68.306010928961754</v>
      </c>
      <c r="EJ18" s="30">
        <f t="shared" si="34"/>
        <v>68.226120857699797</v>
      </c>
      <c r="EK18" s="30">
        <f t="shared" si="34"/>
        <v>68.146417445482868</v>
      </c>
      <c r="EL18" s="30">
        <f t="shared" si="34"/>
        <v>68.066900038895369</v>
      </c>
      <c r="EM18" s="30">
        <f t="shared" si="34"/>
        <v>67.987567987567985</v>
      </c>
      <c r="EN18" s="30">
        <f t="shared" si="34"/>
        <v>67.908420644159875</v>
      </c>
      <c r="EO18" s="30">
        <f t="shared" si="34"/>
        <v>67.829457364341081</v>
      </c>
      <c r="EP18" s="30">
        <f t="shared" si="34"/>
        <v>67.750677506775062</v>
      </c>
      <c r="EQ18" s="30">
        <f t="shared" si="34"/>
        <v>67.672080433101314</v>
      </c>
      <c r="ER18" s="30">
        <f t="shared" si="34"/>
        <v>67.593665507918118</v>
      </c>
      <c r="ES18" s="30">
        <f t="shared" si="34"/>
        <v>67.51543209876543</v>
      </c>
      <c r="ET18" s="30">
        <f t="shared" si="34"/>
        <v>67.437379576107901</v>
      </c>
      <c r="EU18" s="30">
        <f t="shared" si="34"/>
        <v>67.359507313317934</v>
      </c>
      <c r="EV18" s="30">
        <f t="shared" si="34"/>
        <v>67.281814686658976</v>
      </c>
      <c r="EW18" s="30">
        <f t="shared" si="34"/>
        <v>67.204301075268816</v>
      </c>
      <c r="EX18" s="30">
        <f t="shared" si="34"/>
        <v>67.126965861143077</v>
      </c>
      <c r="EY18" s="30">
        <f t="shared" si="34"/>
        <v>67.049808429118769</v>
      </c>
      <c r="EZ18" s="30">
        <f t="shared" si="34"/>
        <v>66.972828166858022</v>
      </c>
      <c r="FA18" s="30">
        <f t="shared" si="34"/>
        <v>66.896024464831797</v>
      </c>
      <c r="FB18" s="30">
        <f t="shared" si="34"/>
        <v>66.819396716303928</v>
      </c>
      <c r="FC18" s="30">
        <f t="shared" si="34"/>
        <v>66.742944317315036</v>
      </c>
      <c r="FD18" s="30">
        <f t="shared" si="34"/>
        <v>66.666666666666671</v>
      </c>
      <c r="FE18" s="30">
        <f t="shared" si="34"/>
        <v>66.590563165905635</v>
      </c>
      <c r="FF18" s="30">
        <f t="shared" si="34"/>
        <v>66.514633219308251</v>
      </c>
      <c r="FG18" s="30">
        <f t="shared" si="34"/>
        <v>66.438876233864846</v>
      </c>
      <c r="FH18" s="30">
        <f t="shared" si="34"/>
        <v>66.363291619264317</v>
      </c>
      <c r="FI18" s="30">
        <f t="shared" si="34"/>
        <v>66.287878787878796</v>
      </c>
      <c r="FJ18" s="30">
        <f t="shared" si="34"/>
        <v>66.212637154748393</v>
      </c>
      <c r="FK18" s="30">
        <f t="shared" si="34"/>
        <v>66.137566137566139</v>
      </c>
      <c r="FL18" s="30">
        <f t="shared" si="34"/>
        <v>66.062665156662888</v>
      </c>
      <c r="FM18" s="30">
        <f t="shared" si="34"/>
        <v>65.987933634992459</v>
      </c>
      <c r="FN18" s="30">
        <f t="shared" ref="FN18:FZ18" si="35">$B$12*$F$16/FN38/$E$12/$H$18</f>
        <v>65.913370998116761</v>
      </c>
      <c r="FO18" s="30">
        <f t="shared" si="35"/>
        <v>65.83897667419113</v>
      </c>
      <c r="FP18" s="30">
        <f t="shared" si="35"/>
        <v>65.764750093949644</v>
      </c>
      <c r="FQ18" s="30">
        <f t="shared" si="35"/>
        <v>65.690690690690687</v>
      </c>
      <c r="FR18" s="30">
        <f t="shared" si="35"/>
        <v>65.616797900262469</v>
      </c>
      <c r="FS18" s="30">
        <f t="shared" si="35"/>
        <v>65.543071161048687</v>
      </c>
      <c r="FT18" s="30">
        <f t="shared" si="35"/>
        <v>65.469509913954354</v>
      </c>
      <c r="FU18" s="30">
        <f t="shared" si="35"/>
        <v>65.396113602391623</v>
      </c>
      <c r="FV18" s="30">
        <f t="shared" si="35"/>
        <v>65.32288167226578</v>
      </c>
      <c r="FW18" s="30">
        <f t="shared" si="35"/>
        <v>65.249813571961226</v>
      </c>
      <c r="FX18" s="30">
        <f t="shared" si="35"/>
        <v>65.176908752327748</v>
      </c>
      <c r="FY18" s="30">
        <f t="shared" si="35"/>
        <v>65.104166666666671</v>
      </c>
      <c r="FZ18" s="30">
        <f t="shared" si="35"/>
        <v>65.031586770717198</v>
      </c>
    </row>
    <row r="19" spans="1:182" ht="18">
      <c r="A19" s="10" t="s">
        <v>21</v>
      </c>
      <c r="B19" s="15">
        <f>1/C18/D18/B18</f>
        <v>222.2222222222222</v>
      </c>
      <c r="H19">
        <v>0.25</v>
      </c>
      <c r="I19" t="s">
        <v>79</v>
      </c>
      <c r="J19" s="30">
        <f t="shared" ref="J19:AO19" si="36">$B$12*$F$16/J38/$E$12/$H$19</f>
        <v>160.91954022988506</v>
      </c>
      <c r="K19" s="30">
        <f t="shared" si="36"/>
        <v>160.69788797061526</v>
      </c>
      <c r="L19" s="30">
        <f t="shared" si="36"/>
        <v>160.47684548372305</v>
      </c>
      <c r="M19" s="30">
        <f t="shared" si="36"/>
        <v>160.25641025641025</v>
      </c>
      <c r="N19" s="30">
        <f t="shared" si="36"/>
        <v>160.03657978966621</v>
      </c>
      <c r="O19" s="30">
        <f t="shared" si="36"/>
        <v>159.81735159817353</v>
      </c>
      <c r="P19" s="30">
        <f t="shared" si="36"/>
        <v>159.59872321021433</v>
      </c>
      <c r="Q19" s="30">
        <f t="shared" si="36"/>
        <v>159.38069216757742</v>
      </c>
      <c r="R19" s="30">
        <f t="shared" si="36"/>
        <v>159.16325602546613</v>
      </c>
      <c r="S19" s="30">
        <f t="shared" si="36"/>
        <v>158.9464123524069</v>
      </c>
      <c r="T19" s="30">
        <f t="shared" si="36"/>
        <v>158.73015873015873</v>
      </c>
      <c r="U19" s="30">
        <f t="shared" si="36"/>
        <v>158.51449275362319</v>
      </c>
      <c r="V19" s="30">
        <f t="shared" si="36"/>
        <v>158.29941203075532</v>
      </c>
      <c r="W19" s="30">
        <f t="shared" si="36"/>
        <v>158.08491418247516</v>
      </c>
      <c r="X19" s="30">
        <f t="shared" si="36"/>
        <v>157.87099684258007</v>
      </c>
      <c r="Y19" s="30">
        <f t="shared" si="36"/>
        <v>157.65765765765767</v>
      </c>
      <c r="Z19" s="30">
        <f t="shared" si="36"/>
        <v>157.44489428699956</v>
      </c>
      <c r="AA19" s="30">
        <f t="shared" si="36"/>
        <v>157.23270440251574</v>
      </c>
      <c r="AB19" s="30">
        <f t="shared" si="36"/>
        <v>157.02108568864961</v>
      </c>
      <c r="AC19" s="30">
        <f t="shared" si="36"/>
        <v>156.8100358422939</v>
      </c>
      <c r="AD19" s="30">
        <f t="shared" si="36"/>
        <v>156.59955257270693</v>
      </c>
      <c r="AE19" s="30">
        <f t="shared" si="36"/>
        <v>156.38963360142984</v>
      </c>
      <c r="AF19" s="30">
        <f t="shared" si="36"/>
        <v>156.18027666220436</v>
      </c>
      <c r="AG19" s="30">
        <f t="shared" si="36"/>
        <v>155.97147950089126</v>
      </c>
      <c r="AH19" s="30">
        <f t="shared" si="36"/>
        <v>155.76323987538942</v>
      </c>
      <c r="AI19" s="30">
        <f t="shared" si="36"/>
        <v>155.55555555555557</v>
      </c>
      <c r="AJ19" s="30">
        <f t="shared" si="36"/>
        <v>155.34842432312473</v>
      </c>
      <c r="AK19" s="30">
        <f t="shared" si="36"/>
        <v>155.1418439716312</v>
      </c>
      <c r="AL19" s="30">
        <f t="shared" si="36"/>
        <v>154.93581230633023</v>
      </c>
      <c r="AM19" s="30">
        <f t="shared" si="36"/>
        <v>154.73032714412025</v>
      </c>
      <c r="AN19" s="30">
        <f t="shared" si="36"/>
        <v>154.52538631346579</v>
      </c>
      <c r="AO19" s="30">
        <f t="shared" si="36"/>
        <v>154.32098765432099</v>
      </c>
      <c r="AP19" s="30">
        <f t="shared" ref="AP19:BU19" si="37">$B$12*$F$16/AP38/$E$12/$H$19</f>
        <v>154.1171290180537</v>
      </c>
      <c r="AQ19" s="30">
        <f t="shared" si="37"/>
        <v>153.91380826737029</v>
      </c>
      <c r="AR19" s="30">
        <f t="shared" si="37"/>
        <v>153.71102327624067</v>
      </c>
      <c r="AS19" s="30">
        <f t="shared" si="37"/>
        <v>153.50877192982458</v>
      </c>
      <c r="AT19" s="30">
        <f t="shared" si="37"/>
        <v>153.30705212439773</v>
      </c>
      <c r="AU19" s="30">
        <f t="shared" si="37"/>
        <v>153.10586176727909</v>
      </c>
      <c r="AV19" s="30">
        <f t="shared" si="37"/>
        <v>152.9051987767584</v>
      </c>
      <c r="AW19" s="30">
        <f t="shared" si="37"/>
        <v>152.70506108202443</v>
      </c>
      <c r="AX19" s="30">
        <f t="shared" si="37"/>
        <v>152.50544662309369</v>
      </c>
      <c r="AY19" s="30">
        <f t="shared" si="37"/>
        <v>152.30635335073978</v>
      </c>
      <c r="AZ19" s="30">
        <f t="shared" si="37"/>
        <v>152.10777922642328</v>
      </c>
      <c r="BA19" s="30">
        <f t="shared" si="37"/>
        <v>151.90972222222223</v>
      </c>
      <c r="BB19" s="30">
        <f t="shared" si="37"/>
        <v>151.71218032076288</v>
      </c>
      <c r="BC19" s="30">
        <f t="shared" si="37"/>
        <v>151.51515151515153</v>
      </c>
      <c r="BD19" s="30">
        <f t="shared" si="37"/>
        <v>151.31863380890618</v>
      </c>
      <c r="BE19" s="30">
        <f t="shared" si="37"/>
        <v>151.12262521588946</v>
      </c>
      <c r="BF19" s="30">
        <f t="shared" si="37"/>
        <v>150.92712376024147</v>
      </c>
      <c r="BG19" s="30">
        <f t="shared" si="37"/>
        <v>150.73212747631354</v>
      </c>
      <c r="BH19" s="30">
        <f t="shared" si="37"/>
        <v>150.53763440860214</v>
      </c>
      <c r="BI19" s="30">
        <f t="shared" si="37"/>
        <v>150.34364261168386</v>
      </c>
      <c r="BJ19" s="30">
        <f t="shared" si="37"/>
        <v>150.15015015015015</v>
      </c>
      <c r="BK19" s="30">
        <f t="shared" si="37"/>
        <v>149.95715509854327</v>
      </c>
      <c r="BL19" s="30">
        <f t="shared" si="37"/>
        <v>149.76465554129226</v>
      </c>
      <c r="BM19" s="30">
        <f t="shared" si="37"/>
        <v>149.57264957264957</v>
      </c>
      <c r="BN19" s="30">
        <f t="shared" si="37"/>
        <v>149.38113529662826</v>
      </c>
      <c r="BO19" s="30">
        <f t="shared" si="37"/>
        <v>149.19011082693947</v>
      </c>
      <c r="BP19" s="30">
        <f t="shared" si="37"/>
        <v>148.9995742869306</v>
      </c>
      <c r="BQ19" s="30">
        <f t="shared" si="37"/>
        <v>148.80952380952382</v>
      </c>
      <c r="BR19" s="30">
        <f t="shared" si="37"/>
        <v>148.61995753715499</v>
      </c>
      <c r="BS19" s="30">
        <f t="shared" si="37"/>
        <v>148.43087362171332</v>
      </c>
      <c r="BT19" s="30">
        <f t="shared" si="37"/>
        <v>148.24227022448116</v>
      </c>
      <c r="BU19" s="30">
        <f t="shared" si="37"/>
        <v>148.05414551607444</v>
      </c>
      <c r="BV19" s="30">
        <f t="shared" ref="BV19:DA19" si="38">$B$12*$F$16/BV38/$E$12/$H$19</f>
        <v>147.8664976763836</v>
      </c>
      <c r="BW19" s="30">
        <f t="shared" si="38"/>
        <v>147.67932489451476</v>
      </c>
      <c r="BX19" s="30">
        <f t="shared" si="38"/>
        <v>147.49262536873155</v>
      </c>
      <c r="BY19" s="30">
        <f t="shared" si="38"/>
        <v>147.30639730639732</v>
      </c>
      <c r="BZ19" s="30">
        <f t="shared" si="38"/>
        <v>147.1206389239176</v>
      </c>
      <c r="CA19" s="30">
        <f t="shared" si="38"/>
        <v>146.93534844668346</v>
      </c>
      <c r="CB19" s="30">
        <f t="shared" si="38"/>
        <v>146.75052410901466</v>
      </c>
      <c r="CC19" s="30">
        <f t="shared" si="38"/>
        <v>146.56616415410386</v>
      </c>
      <c r="CD19" s="30">
        <f t="shared" si="38"/>
        <v>146.3822668339607</v>
      </c>
      <c r="CE19" s="30">
        <f t="shared" si="38"/>
        <v>146.19883040935673</v>
      </c>
      <c r="CF19" s="30">
        <f t="shared" si="38"/>
        <v>146.01585314977055</v>
      </c>
      <c r="CG19" s="30">
        <f t="shared" si="38"/>
        <v>145.83333333333334</v>
      </c>
      <c r="CH19" s="30">
        <f t="shared" si="38"/>
        <v>145.65126924677486</v>
      </c>
      <c r="CI19" s="30">
        <f t="shared" si="38"/>
        <v>145.46965918536992</v>
      </c>
      <c r="CJ19" s="30">
        <f t="shared" si="38"/>
        <v>145.28850145288501</v>
      </c>
      <c r="CK19" s="30">
        <f t="shared" si="38"/>
        <v>145.10779436152572</v>
      </c>
      <c r="CL19" s="30">
        <f t="shared" si="38"/>
        <v>144.92753623188406</v>
      </c>
      <c r="CM19" s="30">
        <f t="shared" si="38"/>
        <v>144.74772539288668</v>
      </c>
      <c r="CN19" s="30">
        <f t="shared" si="38"/>
        <v>144.56836018174309</v>
      </c>
      <c r="CO19" s="30">
        <f t="shared" si="38"/>
        <v>144.38943894389439</v>
      </c>
      <c r="CP19" s="30">
        <f t="shared" si="38"/>
        <v>144.2109600329625</v>
      </c>
      <c r="CQ19" s="30">
        <f t="shared" si="38"/>
        <v>144.03292181069961</v>
      </c>
      <c r="CR19" s="30">
        <f t="shared" si="38"/>
        <v>143.85532264693794</v>
      </c>
      <c r="CS19" s="30">
        <f t="shared" si="38"/>
        <v>143.67816091954023</v>
      </c>
      <c r="CT19" s="30">
        <f t="shared" si="38"/>
        <v>143.50143501435014</v>
      </c>
      <c r="CU19" s="30">
        <f t="shared" si="38"/>
        <v>143.32514332514333</v>
      </c>
      <c r="CV19" s="30">
        <f t="shared" si="38"/>
        <v>143.14928425357871</v>
      </c>
      <c r="CW19" s="30">
        <f t="shared" si="38"/>
        <v>142.97385620915034</v>
      </c>
      <c r="CX19" s="30">
        <f t="shared" si="38"/>
        <v>142.79885760913913</v>
      </c>
      <c r="CY19" s="30">
        <f t="shared" si="38"/>
        <v>142.62428687856561</v>
      </c>
      <c r="CZ19" s="30">
        <f t="shared" si="38"/>
        <v>142.45014245014247</v>
      </c>
      <c r="DA19" s="30">
        <f t="shared" si="38"/>
        <v>142.27642276422765</v>
      </c>
      <c r="DB19" s="30">
        <f t="shared" ref="DB19:EG19" si="39">$B$12*$F$16/DB38/$E$12/$H$19</f>
        <v>142.10312626877791</v>
      </c>
      <c r="DC19" s="30">
        <f t="shared" si="39"/>
        <v>141.93025141930252</v>
      </c>
      <c r="DD19" s="30">
        <f t="shared" si="39"/>
        <v>141.75779667881733</v>
      </c>
      <c r="DE19" s="30">
        <f t="shared" si="39"/>
        <v>141.58576051779934</v>
      </c>
      <c r="DF19" s="30">
        <f t="shared" si="39"/>
        <v>141.41414141414143</v>
      </c>
      <c r="DG19" s="30">
        <f t="shared" si="39"/>
        <v>141.24293785310735</v>
      </c>
      <c r="DH19" s="30">
        <f t="shared" si="39"/>
        <v>141.07214832728738</v>
      </c>
      <c r="DI19" s="30">
        <f t="shared" si="39"/>
        <v>140.90177133655394</v>
      </c>
      <c r="DJ19" s="30">
        <f t="shared" si="39"/>
        <v>140.7318053880177</v>
      </c>
      <c r="DK19" s="30">
        <f t="shared" si="39"/>
        <v>140.56224899598394</v>
      </c>
      <c r="DL19" s="30">
        <f t="shared" si="39"/>
        <v>140.39310068190935</v>
      </c>
      <c r="DM19" s="30">
        <f t="shared" si="39"/>
        <v>140.22435897435898</v>
      </c>
      <c r="DN19" s="30">
        <f t="shared" si="39"/>
        <v>140.05602240896357</v>
      </c>
      <c r="DO19" s="30">
        <f t="shared" si="39"/>
        <v>139.88808952837729</v>
      </c>
      <c r="DP19" s="30">
        <f t="shared" si="39"/>
        <v>139.72055888223554</v>
      </c>
      <c r="DQ19" s="30">
        <f t="shared" si="39"/>
        <v>139.55342902711325</v>
      </c>
      <c r="DR19" s="30">
        <f t="shared" si="39"/>
        <v>139.38669852648346</v>
      </c>
      <c r="DS19" s="30">
        <f t="shared" si="39"/>
        <v>139.22036595067621</v>
      </c>
      <c r="DT19" s="30">
        <f t="shared" si="39"/>
        <v>139.0544298768375</v>
      </c>
      <c r="DU19" s="30">
        <f t="shared" si="39"/>
        <v>138.88888888888889</v>
      </c>
      <c r="DV19" s="30">
        <f t="shared" si="39"/>
        <v>138.72374157748712</v>
      </c>
      <c r="DW19" s="30">
        <f t="shared" si="39"/>
        <v>138.55898653998415</v>
      </c>
      <c r="DX19" s="30">
        <f t="shared" si="39"/>
        <v>138.39462238038752</v>
      </c>
      <c r="DY19" s="30">
        <f t="shared" si="39"/>
        <v>138.23064770932069</v>
      </c>
      <c r="DZ19" s="30">
        <f t="shared" si="39"/>
        <v>138.0670611439842</v>
      </c>
      <c r="EA19" s="30">
        <f t="shared" si="39"/>
        <v>137.90386130811663</v>
      </c>
      <c r="EB19" s="30">
        <f t="shared" si="39"/>
        <v>137.74104683195591</v>
      </c>
      <c r="EC19" s="30">
        <f t="shared" si="39"/>
        <v>137.57861635220127</v>
      </c>
      <c r="ED19" s="30">
        <f t="shared" si="39"/>
        <v>137.41656851197487</v>
      </c>
      <c r="EE19" s="30">
        <f t="shared" si="39"/>
        <v>137.25490196078431</v>
      </c>
      <c r="EF19" s="30">
        <f t="shared" si="39"/>
        <v>137.09361535448491</v>
      </c>
      <c r="EG19" s="30">
        <f t="shared" si="39"/>
        <v>136.93270735524257</v>
      </c>
      <c r="EH19" s="30">
        <f t="shared" ref="EH19:FM19" si="40">$B$12*$F$16/EH38/$E$12/$H$19</f>
        <v>136.77217663149668</v>
      </c>
      <c r="EI19" s="30">
        <f t="shared" si="40"/>
        <v>136.61202185792351</v>
      </c>
      <c r="EJ19" s="30">
        <f t="shared" si="40"/>
        <v>136.45224171539959</v>
      </c>
      <c r="EK19" s="30">
        <f t="shared" si="40"/>
        <v>136.29283489096574</v>
      </c>
      <c r="EL19" s="30">
        <f t="shared" si="40"/>
        <v>136.13380007779074</v>
      </c>
      <c r="EM19" s="30">
        <f t="shared" si="40"/>
        <v>135.97513597513597</v>
      </c>
      <c r="EN19" s="30">
        <f t="shared" si="40"/>
        <v>135.81684128831975</v>
      </c>
      <c r="EO19" s="30">
        <f t="shared" si="40"/>
        <v>135.65891472868216</v>
      </c>
      <c r="EP19" s="30">
        <f t="shared" si="40"/>
        <v>135.50135501355012</v>
      </c>
      <c r="EQ19" s="30">
        <f t="shared" si="40"/>
        <v>135.34416086620263</v>
      </c>
      <c r="ER19" s="30">
        <f t="shared" si="40"/>
        <v>135.18733101583624</v>
      </c>
      <c r="ES19" s="30">
        <f t="shared" si="40"/>
        <v>135.03086419753086</v>
      </c>
      <c r="ET19" s="30">
        <f t="shared" si="40"/>
        <v>134.8747591522158</v>
      </c>
      <c r="EU19" s="30">
        <f t="shared" si="40"/>
        <v>134.71901462663587</v>
      </c>
      <c r="EV19" s="30">
        <f t="shared" si="40"/>
        <v>134.56362937331795</v>
      </c>
      <c r="EW19" s="30">
        <f t="shared" si="40"/>
        <v>134.40860215053763</v>
      </c>
      <c r="EX19" s="30">
        <f t="shared" si="40"/>
        <v>134.25393172228615</v>
      </c>
      <c r="EY19" s="30">
        <f t="shared" si="40"/>
        <v>134.09961685823754</v>
      </c>
      <c r="EZ19" s="30">
        <f t="shared" si="40"/>
        <v>133.94565633371604</v>
      </c>
      <c r="FA19" s="30">
        <f t="shared" si="40"/>
        <v>133.79204892966359</v>
      </c>
      <c r="FB19" s="30">
        <f t="shared" si="40"/>
        <v>133.63879343260786</v>
      </c>
      <c r="FC19" s="30">
        <f t="shared" si="40"/>
        <v>133.48588863463007</v>
      </c>
      <c r="FD19" s="30">
        <f t="shared" si="40"/>
        <v>133.33333333333334</v>
      </c>
      <c r="FE19" s="30">
        <f t="shared" si="40"/>
        <v>133.18112633181127</v>
      </c>
      <c r="FF19" s="30">
        <f t="shared" si="40"/>
        <v>133.0292664386165</v>
      </c>
      <c r="FG19" s="30">
        <f t="shared" si="40"/>
        <v>132.87775246772969</v>
      </c>
      <c r="FH19" s="30">
        <f t="shared" si="40"/>
        <v>132.72658323852863</v>
      </c>
      <c r="FI19" s="30">
        <f t="shared" si="40"/>
        <v>132.57575757575759</v>
      </c>
      <c r="FJ19" s="30">
        <f t="shared" si="40"/>
        <v>132.42527430949679</v>
      </c>
      <c r="FK19" s="30">
        <f t="shared" si="40"/>
        <v>132.27513227513228</v>
      </c>
      <c r="FL19" s="30">
        <f t="shared" si="40"/>
        <v>132.12533031332578</v>
      </c>
      <c r="FM19" s="30">
        <f t="shared" si="40"/>
        <v>131.97586726998492</v>
      </c>
      <c r="FN19" s="30">
        <f t="shared" ref="FN19:FZ19" si="41">$B$12*$F$16/FN38/$E$12/$H$19</f>
        <v>131.82674199623352</v>
      </c>
      <c r="FO19" s="30">
        <f t="shared" si="41"/>
        <v>131.67795334838226</v>
      </c>
      <c r="FP19" s="30">
        <f t="shared" si="41"/>
        <v>131.52950018789929</v>
      </c>
      <c r="FQ19" s="30">
        <f t="shared" si="41"/>
        <v>131.38138138138137</v>
      </c>
      <c r="FR19" s="30">
        <f t="shared" si="41"/>
        <v>131.23359580052494</v>
      </c>
      <c r="FS19" s="30">
        <f t="shared" si="41"/>
        <v>131.08614232209737</v>
      </c>
      <c r="FT19" s="30">
        <f t="shared" si="41"/>
        <v>130.93901982790871</v>
      </c>
      <c r="FU19" s="30">
        <f t="shared" si="41"/>
        <v>130.79222720478325</v>
      </c>
      <c r="FV19" s="30">
        <f t="shared" si="41"/>
        <v>130.64576334453156</v>
      </c>
      <c r="FW19" s="30">
        <f t="shared" si="41"/>
        <v>130.49962714392245</v>
      </c>
      <c r="FX19" s="30">
        <f t="shared" si="41"/>
        <v>130.3538175046555</v>
      </c>
      <c r="FY19" s="30">
        <f t="shared" si="41"/>
        <v>130.20833333333334</v>
      </c>
      <c r="FZ19" s="30">
        <f t="shared" si="41"/>
        <v>130.0631735414344</v>
      </c>
    </row>
    <row r="20" spans="1:182">
      <c r="H20">
        <v>0.125</v>
      </c>
      <c r="I20" t="s">
        <v>80</v>
      </c>
      <c r="J20" s="30">
        <f t="shared" ref="J20:AO20" si="42">$B$12*$F$16/J38/$E$12/$H$20</f>
        <v>321.83908045977012</v>
      </c>
      <c r="K20" s="30">
        <f t="shared" si="42"/>
        <v>321.39577594123051</v>
      </c>
      <c r="L20" s="30">
        <f t="shared" si="42"/>
        <v>320.95369096744611</v>
      </c>
      <c r="M20" s="30">
        <f t="shared" si="42"/>
        <v>320.5128205128205</v>
      </c>
      <c r="N20" s="30">
        <f t="shared" si="42"/>
        <v>320.07315957933241</v>
      </c>
      <c r="O20" s="30">
        <f t="shared" si="42"/>
        <v>319.63470319634706</v>
      </c>
      <c r="P20" s="30">
        <f t="shared" si="42"/>
        <v>319.19744642042866</v>
      </c>
      <c r="Q20" s="30">
        <f t="shared" si="42"/>
        <v>318.76138433515484</v>
      </c>
      <c r="R20" s="30">
        <f t="shared" si="42"/>
        <v>318.32651205093225</v>
      </c>
      <c r="S20" s="30">
        <f t="shared" si="42"/>
        <v>317.89282470481379</v>
      </c>
      <c r="T20" s="30">
        <f t="shared" si="42"/>
        <v>317.46031746031747</v>
      </c>
      <c r="U20" s="30">
        <f t="shared" si="42"/>
        <v>317.02898550724638</v>
      </c>
      <c r="V20" s="30">
        <f t="shared" si="42"/>
        <v>316.59882406151064</v>
      </c>
      <c r="W20" s="30">
        <f t="shared" si="42"/>
        <v>316.16982836495032</v>
      </c>
      <c r="X20" s="30">
        <f t="shared" si="42"/>
        <v>315.74199368516014</v>
      </c>
      <c r="Y20" s="30">
        <f t="shared" si="42"/>
        <v>315.31531531531533</v>
      </c>
      <c r="Z20" s="30">
        <f t="shared" si="42"/>
        <v>314.88978857399911</v>
      </c>
      <c r="AA20" s="30">
        <f t="shared" si="42"/>
        <v>314.46540880503147</v>
      </c>
      <c r="AB20" s="30">
        <f t="shared" si="42"/>
        <v>314.04217137729921</v>
      </c>
      <c r="AC20" s="30">
        <f t="shared" si="42"/>
        <v>313.6200716845878</v>
      </c>
      <c r="AD20" s="30">
        <f t="shared" si="42"/>
        <v>313.19910514541385</v>
      </c>
      <c r="AE20" s="30">
        <f t="shared" si="42"/>
        <v>312.77926720285967</v>
      </c>
      <c r="AF20" s="30">
        <f t="shared" si="42"/>
        <v>312.36055332440873</v>
      </c>
      <c r="AG20" s="30">
        <f t="shared" si="42"/>
        <v>311.94295900178253</v>
      </c>
      <c r="AH20" s="30">
        <f t="shared" si="42"/>
        <v>311.52647975077883</v>
      </c>
      <c r="AI20" s="30">
        <f t="shared" si="42"/>
        <v>311.11111111111114</v>
      </c>
      <c r="AJ20" s="30">
        <f t="shared" si="42"/>
        <v>310.69684864624946</v>
      </c>
      <c r="AK20" s="30">
        <f t="shared" si="42"/>
        <v>310.28368794326241</v>
      </c>
      <c r="AL20" s="30">
        <f t="shared" si="42"/>
        <v>309.87162461266047</v>
      </c>
      <c r="AM20" s="30">
        <f t="shared" si="42"/>
        <v>309.46065428824051</v>
      </c>
      <c r="AN20" s="30">
        <f t="shared" si="42"/>
        <v>309.05077262693158</v>
      </c>
      <c r="AO20" s="30">
        <f t="shared" si="42"/>
        <v>308.64197530864197</v>
      </c>
      <c r="AP20" s="30">
        <f t="shared" ref="AP20:BU20" si="43">$B$12*$F$16/AP38/$E$12/$H$20</f>
        <v>308.23425803610741</v>
      </c>
      <c r="AQ20" s="30">
        <f t="shared" si="43"/>
        <v>307.82761653474057</v>
      </c>
      <c r="AR20" s="30">
        <f t="shared" si="43"/>
        <v>307.42204655248133</v>
      </c>
      <c r="AS20" s="30">
        <f t="shared" si="43"/>
        <v>307.01754385964915</v>
      </c>
      <c r="AT20" s="30">
        <f t="shared" si="43"/>
        <v>306.61410424879546</v>
      </c>
      <c r="AU20" s="30">
        <f t="shared" si="43"/>
        <v>306.21172353455819</v>
      </c>
      <c r="AV20" s="30">
        <f t="shared" si="43"/>
        <v>305.81039755351679</v>
      </c>
      <c r="AW20" s="30">
        <f t="shared" si="43"/>
        <v>305.41012216404886</v>
      </c>
      <c r="AX20" s="30">
        <f t="shared" si="43"/>
        <v>305.01089324618738</v>
      </c>
      <c r="AY20" s="30">
        <f t="shared" si="43"/>
        <v>304.61270670147957</v>
      </c>
      <c r="AZ20" s="30">
        <f t="shared" si="43"/>
        <v>304.21555845284655</v>
      </c>
      <c r="BA20" s="30">
        <f t="shared" si="43"/>
        <v>303.81944444444446</v>
      </c>
      <c r="BB20" s="30">
        <f t="shared" si="43"/>
        <v>303.42436064152577</v>
      </c>
      <c r="BC20" s="30">
        <f t="shared" si="43"/>
        <v>303.03030303030306</v>
      </c>
      <c r="BD20" s="30">
        <f t="shared" si="43"/>
        <v>302.63726761781237</v>
      </c>
      <c r="BE20" s="30">
        <f t="shared" si="43"/>
        <v>302.24525043177891</v>
      </c>
      <c r="BF20" s="30">
        <f t="shared" si="43"/>
        <v>301.85424752048294</v>
      </c>
      <c r="BG20" s="30">
        <f t="shared" si="43"/>
        <v>301.46425495262707</v>
      </c>
      <c r="BH20" s="30">
        <f t="shared" si="43"/>
        <v>301.07526881720429</v>
      </c>
      <c r="BI20" s="30">
        <f t="shared" si="43"/>
        <v>300.68728522336772</v>
      </c>
      <c r="BJ20" s="30">
        <f t="shared" si="43"/>
        <v>300.30030030030031</v>
      </c>
      <c r="BK20" s="30">
        <f t="shared" si="43"/>
        <v>299.91431019708654</v>
      </c>
      <c r="BL20" s="30">
        <f t="shared" si="43"/>
        <v>299.52931108258451</v>
      </c>
      <c r="BM20" s="30">
        <f t="shared" si="43"/>
        <v>299.14529914529913</v>
      </c>
      <c r="BN20" s="30">
        <f t="shared" si="43"/>
        <v>298.76227059325652</v>
      </c>
      <c r="BO20" s="30">
        <f t="shared" si="43"/>
        <v>298.38022165387895</v>
      </c>
      <c r="BP20" s="30">
        <f t="shared" si="43"/>
        <v>297.99914857386119</v>
      </c>
      <c r="BQ20" s="30">
        <f t="shared" si="43"/>
        <v>297.61904761904765</v>
      </c>
      <c r="BR20" s="30">
        <f t="shared" si="43"/>
        <v>297.23991507430998</v>
      </c>
      <c r="BS20" s="30">
        <f t="shared" si="43"/>
        <v>296.86174724342663</v>
      </c>
      <c r="BT20" s="30">
        <f t="shared" si="43"/>
        <v>296.48454044896232</v>
      </c>
      <c r="BU20" s="30">
        <f t="shared" si="43"/>
        <v>296.10829103214888</v>
      </c>
      <c r="BV20" s="30">
        <f t="shared" ref="BV20:DA20" si="44">$B$12*$F$16/BV38/$E$12/$H$20</f>
        <v>295.7329953527672</v>
      </c>
      <c r="BW20" s="30">
        <f t="shared" si="44"/>
        <v>295.35864978902953</v>
      </c>
      <c r="BX20" s="30">
        <f t="shared" si="44"/>
        <v>294.9852507374631</v>
      </c>
      <c r="BY20" s="30">
        <f t="shared" si="44"/>
        <v>294.61279461279463</v>
      </c>
      <c r="BZ20" s="30">
        <f t="shared" si="44"/>
        <v>294.24127784783519</v>
      </c>
      <c r="CA20" s="30">
        <f t="shared" si="44"/>
        <v>293.87069689336693</v>
      </c>
      <c r="CB20" s="30">
        <f t="shared" si="44"/>
        <v>293.50104821802933</v>
      </c>
      <c r="CC20" s="30">
        <f t="shared" si="44"/>
        <v>293.13232830820772</v>
      </c>
      <c r="CD20" s="30">
        <f t="shared" si="44"/>
        <v>292.7645336679214</v>
      </c>
      <c r="CE20" s="30">
        <f t="shared" si="44"/>
        <v>292.39766081871346</v>
      </c>
      <c r="CF20" s="30">
        <f t="shared" si="44"/>
        <v>292.0317062995411</v>
      </c>
      <c r="CG20" s="30">
        <f t="shared" si="44"/>
        <v>291.66666666666669</v>
      </c>
      <c r="CH20" s="30">
        <f t="shared" si="44"/>
        <v>291.30253849354972</v>
      </c>
      <c r="CI20" s="30">
        <f t="shared" si="44"/>
        <v>290.93931837073984</v>
      </c>
      <c r="CJ20" s="30">
        <f t="shared" si="44"/>
        <v>290.57700290577003</v>
      </c>
      <c r="CK20" s="30">
        <f t="shared" si="44"/>
        <v>290.21558872305144</v>
      </c>
      <c r="CL20" s="30">
        <f t="shared" si="44"/>
        <v>289.85507246376812</v>
      </c>
      <c r="CM20" s="30">
        <f t="shared" si="44"/>
        <v>289.49545078577336</v>
      </c>
      <c r="CN20" s="30">
        <f t="shared" si="44"/>
        <v>289.13672036348618</v>
      </c>
      <c r="CO20" s="30">
        <f t="shared" si="44"/>
        <v>288.77887788778878</v>
      </c>
      <c r="CP20" s="30">
        <f t="shared" si="44"/>
        <v>288.42192006592501</v>
      </c>
      <c r="CQ20" s="30">
        <f t="shared" si="44"/>
        <v>288.06584362139921</v>
      </c>
      <c r="CR20" s="30">
        <f t="shared" si="44"/>
        <v>287.71064529387587</v>
      </c>
      <c r="CS20" s="30">
        <f t="shared" si="44"/>
        <v>287.35632183908046</v>
      </c>
      <c r="CT20" s="30">
        <f t="shared" si="44"/>
        <v>287.00287002870027</v>
      </c>
      <c r="CU20" s="30">
        <f t="shared" si="44"/>
        <v>286.65028665028666</v>
      </c>
      <c r="CV20" s="30">
        <f t="shared" si="44"/>
        <v>286.29856850715743</v>
      </c>
      <c r="CW20" s="30">
        <f t="shared" si="44"/>
        <v>285.94771241830068</v>
      </c>
      <c r="CX20" s="30">
        <f t="shared" si="44"/>
        <v>285.59771521827827</v>
      </c>
      <c r="CY20" s="30">
        <f t="shared" si="44"/>
        <v>285.24857375713123</v>
      </c>
      <c r="CZ20" s="30">
        <f t="shared" si="44"/>
        <v>284.90028490028493</v>
      </c>
      <c r="DA20" s="30">
        <f t="shared" si="44"/>
        <v>284.55284552845529</v>
      </c>
      <c r="DB20" s="30">
        <f t="shared" ref="DB20:EG20" si="45">$B$12*$F$16/DB38/$E$12/$H$20</f>
        <v>284.20625253755583</v>
      </c>
      <c r="DC20" s="30">
        <f t="shared" si="45"/>
        <v>283.86050283860504</v>
      </c>
      <c r="DD20" s="30">
        <f t="shared" si="45"/>
        <v>283.51559335763466</v>
      </c>
      <c r="DE20" s="30">
        <f t="shared" si="45"/>
        <v>283.17152103559869</v>
      </c>
      <c r="DF20" s="30">
        <f t="shared" si="45"/>
        <v>282.82828282828285</v>
      </c>
      <c r="DG20" s="30">
        <f t="shared" si="45"/>
        <v>282.4858757062147</v>
      </c>
      <c r="DH20" s="30">
        <f t="shared" si="45"/>
        <v>282.14429665457476</v>
      </c>
      <c r="DI20" s="30">
        <f t="shared" si="45"/>
        <v>281.80354267310787</v>
      </c>
      <c r="DJ20" s="30">
        <f t="shared" si="45"/>
        <v>281.46361077603541</v>
      </c>
      <c r="DK20" s="30">
        <f t="shared" si="45"/>
        <v>281.12449799196787</v>
      </c>
      <c r="DL20" s="30">
        <f t="shared" si="45"/>
        <v>280.78620136381869</v>
      </c>
      <c r="DM20" s="30">
        <f t="shared" si="45"/>
        <v>280.44871794871796</v>
      </c>
      <c r="DN20" s="30">
        <f t="shared" si="45"/>
        <v>280.11204481792714</v>
      </c>
      <c r="DO20" s="30">
        <f t="shared" si="45"/>
        <v>279.77617905675459</v>
      </c>
      <c r="DP20" s="30">
        <f t="shared" si="45"/>
        <v>279.44111776447107</v>
      </c>
      <c r="DQ20" s="30">
        <f t="shared" si="45"/>
        <v>279.10685805422651</v>
      </c>
      <c r="DR20" s="30">
        <f t="shared" si="45"/>
        <v>278.77339705296691</v>
      </c>
      <c r="DS20" s="30">
        <f t="shared" si="45"/>
        <v>278.44073190135242</v>
      </c>
      <c r="DT20" s="30">
        <f t="shared" si="45"/>
        <v>278.10885975367501</v>
      </c>
      <c r="DU20" s="30">
        <f t="shared" si="45"/>
        <v>277.77777777777777</v>
      </c>
      <c r="DV20" s="30">
        <f t="shared" si="45"/>
        <v>277.44748315497424</v>
      </c>
      <c r="DW20" s="30">
        <f t="shared" si="45"/>
        <v>277.11797307996829</v>
      </c>
      <c r="DX20" s="30">
        <f t="shared" si="45"/>
        <v>276.78924476077503</v>
      </c>
      <c r="DY20" s="30">
        <f t="shared" si="45"/>
        <v>276.46129541864138</v>
      </c>
      <c r="DZ20" s="30">
        <f t="shared" si="45"/>
        <v>276.13412228796841</v>
      </c>
      <c r="EA20" s="30">
        <f t="shared" si="45"/>
        <v>275.80772261623326</v>
      </c>
      <c r="EB20" s="30">
        <f t="shared" si="45"/>
        <v>275.48209366391183</v>
      </c>
      <c r="EC20" s="30">
        <f t="shared" si="45"/>
        <v>275.15723270440253</v>
      </c>
      <c r="ED20" s="30">
        <f t="shared" si="45"/>
        <v>274.83313702394975</v>
      </c>
      <c r="EE20" s="30">
        <f t="shared" si="45"/>
        <v>274.50980392156862</v>
      </c>
      <c r="EF20" s="30">
        <f t="shared" si="45"/>
        <v>274.18723070896982</v>
      </c>
      <c r="EG20" s="30">
        <f t="shared" si="45"/>
        <v>273.86541471048514</v>
      </c>
      <c r="EH20" s="30">
        <f t="shared" ref="EH20:FM20" si="46">$B$12*$F$16/EH38/$E$12/$H$20</f>
        <v>273.54435326299335</v>
      </c>
      <c r="EI20" s="30">
        <f t="shared" si="46"/>
        <v>273.22404371584702</v>
      </c>
      <c r="EJ20" s="30">
        <f t="shared" si="46"/>
        <v>272.90448343079919</v>
      </c>
      <c r="EK20" s="30">
        <f t="shared" si="46"/>
        <v>272.58566978193147</v>
      </c>
      <c r="EL20" s="30">
        <f t="shared" si="46"/>
        <v>272.26760015558148</v>
      </c>
      <c r="EM20" s="30">
        <f t="shared" si="46"/>
        <v>271.95027195027194</v>
      </c>
      <c r="EN20" s="30">
        <f t="shared" si="46"/>
        <v>271.6336825766395</v>
      </c>
      <c r="EO20" s="30">
        <f t="shared" si="46"/>
        <v>271.31782945736433</v>
      </c>
      <c r="EP20" s="30">
        <f t="shared" si="46"/>
        <v>271.00271002710025</v>
      </c>
      <c r="EQ20" s="30">
        <f t="shared" si="46"/>
        <v>270.68832173240526</v>
      </c>
      <c r="ER20" s="30">
        <f t="shared" si="46"/>
        <v>270.37466203167247</v>
      </c>
      <c r="ES20" s="30">
        <f t="shared" si="46"/>
        <v>270.06172839506172</v>
      </c>
      <c r="ET20" s="30">
        <f t="shared" si="46"/>
        <v>269.7495183044316</v>
      </c>
      <c r="EU20" s="30">
        <f t="shared" si="46"/>
        <v>269.43802925327174</v>
      </c>
      <c r="EV20" s="30">
        <f t="shared" si="46"/>
        <v>269.1272587466359</v>
      </c>
      <c r="EW20" s="30">
        <f t="shared" si="46"/>
        <v>268.81720430107526</v>
      </c>
      <c r="EX20" s="30">
        <f t="shared" si="46"/>
        <v>268.50786344457231</v>
      </c>
      <c r="EY20" s="30">
        <f t="shared" si="46"/>
        <v>268.19923371647508</v>
      </c>
      <c r="EZ20" s="30">
        <f t="shared" si="46"/>
        <v>267.89131266743209</v>
      </c>
      <c r="FA20" s="30">
        <f t="shared" si="46"/>
        <v>267.58409785932719</v>
      </c>
      <c r="FB20" s="30">
        <f t="shared" si="46"/>
        <v>267.27758686521571</v>
      </c>
      <c r="FC20" s="30">
        <f t="shared" si="46"/>
        <v>266.97177726926014</v>
      </c>
      <c r="FD20" s="30">
        <f t="shared" si="46"/>
        <v>266.66666666666669</v>
      </c>
      <c r="FE20" s="30">
        <f t="shared" si="46"/>
        <v>266.36225266362254</v>
      </c>
      <c r="FF20" s="30">
        <f t="shared" si="46"/>
        <v>266.05853287723301</v>
      </c>
      <c r="FG20" s="30">
        <f t="shared" si="46"/>
        <v>265.75550493545938</v>
      </c>
      <c r="FH20" s="30">
        <f t="shared" si="46"/>
        <v>265.45316647705727</v>
      </c>
      <c r="FI20" s="30">
        <f t="shared" si="46"/>
        <v>265.15151515151518</v>
      </c>
      <c r="FJ20" s="30">
        <f t="shared" si="46"/>
        <v>264.85054861899357</v>
      </c>
      <c r="FK20" s="30">
        <f t="shared" si="46"/>
        <v>264.55026455026456</v>
      </c>
      <c r="FL20" s="30">
        <f t="shared" si="46"/>
        <v>264.25066062665155</v>
      </c>
      <c r="FM20" s="30">
        <f t="shared" si="46"/>
        <v>263.95173453996983</v>
      </c>
      <c r="FN20" s="30">
        <f t="shared" ref="FN20:FZ20" si="47">$B$12*$F$16/FN38/$E$12/$H$20</f>
        <v>263.65348399246705</v>
      </c>
      <c r="FO20" s="30">
        <f t="shared" si="47"/>
        <v>263.35590669676452</v>
      </c>
      <c r="FP20" s="30">
        <f t="shared" si="47"/>
        <v>263.05900037579858</v>
      </c>
      <c r="FQ20" s="30">
        <f t="shared" si="47"/>
        <v>262.76276276276275</v>
      </c>
      <c r="FR20" s="30">
        <f t="shared" si="47"/>
        <v>262.46719160104988</v>
      </c>
      <c r="FS20" s="30">
        <f t="shared" si="47"/>
        <v>262.17228464419475</v>
      </c>
      <c r="FT20" s="30">
        <f t="shared" si="47"/>
        <v>261.87803965581742</v>
      </c>
      <c r="FU20" s="30">
        <f t="shared" si="47"/>
        <v>261.58445440956649</v>
      </c>
      <c r="FV20" s="30">
        <f t="shared" si="47"/>
        <v>261.29152668906312</v>
      </c>
      <c r="FW20" s="30">
        <f t="shared" si="47"/>
        <v>260.99925428784491</v>
      </c>
      <c r="FX20" s="30">
        <f t="shared" si="47"/>
        <v>260.70763500931099</v>
      </c>
      <c r="FY20" s="30">
        <f t="shared" si="47"/>
        <v>260.41666666666669</v>
      </c>
      <c r="FZ20" s="30">
        <f t="shared" si="47"/>
        <v>260.12634708286879</v>
      </c>
    </row>
    <row r="21" spans="1:182" ht="18">
      <c r="B21" s="2" t="s">
        <v>17</v>
      </c>
      <c r="C21" s="64"/>
      <c r="D21" s="2" t="s">
        <v>13</v>
      </c>
      <c r="I21" t="s">
        <v>81</v>
      </c>
      <c r="J21">
        <v>120</v>
      </c>
      <c r="K21">
        <f>J21</f>
        <v>120</v>
      </c>
      <c r="L21">
        <f t="shared" ref="L21:BW21" si="48">K21</f>
        <v>120</v>
      </c>
      <c r="M21">
        <f t="shared" si="48"/>
        <v>120</v>
      </c>
      <c r="N21">
        <f t="shared" si="48"/>
        <v>120</v>
      </c>
      <c r="O21">
        <f t="shared" si="48"/>
        <v>120</v>
      </c>
      <c r="P21">
        <f t="shared" si="48"/>
        <v>120</v>
      </c>
      <c r="Q21">
        <f t="shared" si="48"/>
        <v>120</v>
      </c>
      <c r="R21">
        <f t="shared" si="48"/>
        <v>120</v>
      </c>
      <c r="S21">
        <f t="shared" si="48"/>
        <v>120</v>
      </c>
      <c r="T21">
        <f t="shared" si="48"/>
        <v>120</v>
      </c>
      <c r="U21">
        <f t="shared" si="48"/>
        <v>120</v>
      </c>
      <c r="V21">
        <f t="shared" si="48"/>
        <v>120</v>
      </c>
      <c r="W21">
        <f t="shared" si="48"/>
        <v>120</v>
      </c>
      <c r="X21">
        <f t="shared" si="48"/>
        <v>120</v>
      </c>
      <c r="Y21">
        <f t="shared" si="48"/>
        <v>120</v>
      </c>
      <c r="Z21">
        <f t="shared" si="48"/>
        <v>120</v>
      </c>
      <c r="AA21">
        <f t="shared" si="48"/>
        <v>120</v>
      </c>
      <c r="AB21">
        <f t="shared" si="48"/>
        <v>120</v>
      </c>
      <c r="AC21">
        <f t="shared" si="48"/>
        <v>120</v>
      </c>
      <c r="AD21">
        <f t="shared" si="48"/>
        <v>120</v>
      </c>
      <c r="AE21">
        <f t="shared" si="48"/>
        <v>120</v>
      </c>
      <c r="AF21">
        <f t="shared" si="48"/>
        <v>120</v>
      </c>
      <c r="AG21">
        <f t="shared" si="48"/>
        <v>120</v>
      </c>
      <c r="AH21">
        <f t="shared" si="48"/>
        <v>120</v>
      </c>
      <c r="AI21">
        <f t="shared" si="48"/>
        <v>120</v>
      </c>
      <c r="AJ21">
        <f t="shared" si="48"/>
        <v>120</v>
      </c>
      <c r="AK21">
        <f t="shared" si="48"/>
        <v>120</v>
      </c>
      <c r="AL21">
        <f t="shared" si="48"/>
        <v>120</v>
      </c>
      <c r="AM21">
        <f t="shared" si="48"/>
        <v>120</v>
      </c>
      <c r="AN21">
        <f t="shared" si="48"/>
        <v>120</v>
      </c>
      <c r="AO21">
        <f t="shared" si="48"/>
        <v>120</v>
      </c>
      <c r="AP21">
        <f t="shared" si="48"/>
        <v>120</v>
      </c>
      <c r="AQ21">
        <f t="shared" si="48"/>
        <v>120</v>
      </c>
      <c r="AR21">
        <f t="shared" si="48"/>
        <v>120</v>
      </c>
      <c r="AS21">
        <f t="shared" si="48"/>
        <v>120</v>
      </c>
      <c r="AT21">
        <f t="shared" si="48"/>
        <v>120</v>
      </c>
      <c r="AU21">
        <f t="shared" si="48"/>
        <v>120</v>
      </c>
      <c r="AV21">
        <f t="shared" si="48"/>
        <v>120</v>
      </c>
      <c r="AW21">
        <f t="shared" si="48"/>
        <v>120</v>
      </c>
      <c r="AX21">
        <f t="shared" si="48"/>
        <v>120</v>
      </c>
      <c r="AY21">
        <f t="shared" si="48"/>
        <v>120</v>
      </c>
      <c r="AZ21">
        <f t="shared" si="48"/>
        <v>120</v>
      </c>
      <c r="BA21">
        <f t="shared" si="48"/>
        <v>120</v>
      </c>
      <c r="BB21">
        <f t="shared" si="48"/>
        <v>120</v>
      </c>
      <c r="BC21">
        <f t="shared" si="48"/>
        <v>120</v>
      </c>
      <c r="BD21">
        <f t="shared" si="48"/>
        <v>120</v>
      </c>
      <c r="BE21">
        <f t="shared" si="48"/>
        <v>120</v>
      </c>
      <c r="BF21">
        <f t="shared" si="48"/>
        <v>120</v>
      </c>
      <c r="BG21">
        <f t="shared" si="48"/>
        <v>120</v>
      </c>
      <c r="BH21">
        <f t="shared" si="48"/>
        <v>120</v>
      </c>
      <c r="BI21">
        <f t="shared" si="48"/>
        <v>120</v>
      </c>
      <c r="BJ21">
        <f t="shared" si="48"/>
        <v>120</v>
      </c>
      <c r="BK21">
        <f t="shared" si="48"/>
        <v>120</v>
      </c>
      <c r="BL21">
        <f t="shared" si="48"/>
        <v>120</v>
      </c>
      <c r="BM21">
        <f t="shared" si="48"/>
        <v>120</v>
      </c>
      <c r="BN21">
        <f t="shared" si="48"/>
        <v>120</v>
      </c>
      <c r="BO21">
        <f t="shared" si="48"/>
        <v>120</v>
      </c>
      <c r="BP21">
        <f t="shared" si="48"/>
        <v>120</v>
      </c>
      <c r="BQ21">
        <f t="shared" si="48"/>
        <v>120</v>
      </c>
      <c r="BR21">
        <f t="shared" si="48"/>
        <v>120</v>
      </c>
      <c r="BS21">
        <f t="shared" si="48"/>
        <v>120</v>
      </c>
      <c r="BT21">
        <f t="shared" si="48"/>
        <v>120</v>
      </c>
      <c r="BU21">
        <f t="shared" si="48"/>
        <v>120</v>
      </c>
      <c r="BV21">
        <f t="shared" si="48"/>
        <v>120</v>
      </c>
      <c r="BW21">
        <f t="shared" si="48"/>
        <v>120</v>
      </c>
      <c r="BX21">
        <f t="shared" ref="BX21:EI21" si="49">BW21</f>
        <v>120</v>
      </c>
      <c r="BY21">
        <f t="shared" si="49"/>
        <v>120</v>
      </c>
      <c r="BZ21">
        <f t="shared" si="49"/>
        <v>120</v>
      </c>
      <c r="CA21">
        <f t="shared" si="49"/>
        <v>120</v>
      </c>
      <c r="CB21">
        <f t="shared" si="49"/>
        <v>120</v>
      </c>
      <c r="CC21">
        <f t="shared" si="49"/>
        <v>120</v>
      </c>
      <c r="CD21">
        <f t="shared" si="49"/>
        <v>120</v>
      </c>
      <c r="CE21">
        <f t="shared" si="49"/>
        <v>120</v>
      </c>
      <c r="CF21">
        <f t="shared" si="49"/>
        <v>120</v>
      </c>
      <c r="CG21">
        <f t="shared" si="49"/>
        <v>120</v>
      </c>
      <c r="CH21">
        <f t="shared" si="49"/>
        <v>120</v>
      </c>
      <c r="CI21">
        <f t="shared" si="49"/>
        <v>120</v>
      </c>
      <c r="CJ21">
        <f t="shared" si="49"/>
        <v>120</v>
      </c>
      <c r="CK21">
        <f t="shared" si="49"/>
        <v>120</v>
      </c>
      <c r="CL21">
        <f t="shared" si="49"/>
        <v>120</v>
      </c>
      <c r="CM21">
        <f t="shared" si="49"/>
        <v>120</v>
      </c>
      <c r="CN21">
        <f t="shared" si="49"/>
        <v>120</v>
      </c>
      <c r="CO21">
        <f t="shared" si="49"/>
        <v>120</v>
      </c>
      <c r="CP21">
        <f t="shared" si="49"/>
        <v>120</v>
      </c>
      <c r="CQ21">
        <f t="shared" si="49"/>
        <v>120</v>
      </c>
      <c r="CR21">
        <f t="shared" si="49"/>
        <v>120</v>
      </c>
      <c r="CS21">
        <f t="shared" si="49"/>
        <v>120</v>
      </c>
      <c r="CT21">
        <f t="shared" si="49"/>
        <v>120</v>
      </c>
      <c r="CU21">
        <f t="shared" si="49"/>
        <v>120</v>
      </c>
      <c r="CV21">
        <f t="shared" si="49"/>
        <v>120</v>
      </c>
      <c r="CW21">
        <f t="shared" si="49"/>
        <v>120</v>
      </c>
      <c r="CX21">
        <f t="shared" si="49"/>
        <v>120</v>
      </c>
      <c r="CY21">
        <f t="shared" si="49"/>
        <v>120</v>
      </c>
      <c r="CZ21">
        <f t="shared" si="49"/>
        <v>120</v>
      </c>
      <c r="DA21">
        <f t="shared" si="49"/>
        <v>120</v>
      </c>
      <c r="DB21">
        <f t="shared" si="49"/>
        <v>120</v>
      </c>
      <c r="DC21">
        <f t="shared" si="49"/>
        <v>120</v>
      </c>
      <c r="DD21">
        <f t="shared" si="49"/>
        <v>120</v>
      </c>
      <c r="DE21">
        <f t="shared" si="49"/>
        <v>120</v>
      </c>
      <c r="DF21">
        <f t="shared" si="49"/>
        <v>120</v>
      </c>
      <c r="DG21">
        <f t="shared" si="49"/>
        <v>120</v>
      </c>
      <c r="DH21">
        <f t="shared" si="49"/>
        <v>120</v>
      </c>
      <c r="DI21">
        <f t="shared" si="49"/>
        <v>120</v>
      </c>
      <c r="DJ21">
        <f t="shared" si="49"/>
        <v>120</v>
      </c>
      <c r="DK21">
        <f t="shared" si="49"/>
        <v>120</v>
      </c>
      <c r="DL21">
        <f t="shared" si="49"/>
        <v>120</v>
      </c>
      <c r="DM21">
        <f t="shared" si="49"/>
        <v>120</v>
      </c>
      <c r="DN21">
        <f t="shared" si="49"/>
        <v>120</v>
      </c>
      <c r="DO21">
        <f t="shared" si="49"/>
        <v>120</v>
      </c>
      <c r="DP21">
        <f t="shared" si="49"/>
        <v>120</v>
      </c>
      <c r="DQ21">
        <f t="shared" si="49"/>
        <v>120</v>
      </c>
      <c r="DR21">
        <f t="shared" si="49"/>
        <v>120</v>
      </c>
      <c r="DS21">
        <f t="shared" si="49"/>
        <v>120</v>
      </c>
      <c r="DT21">
        <f t="shared" si="49"/>
        <v>120</v>
      </c>
      <c r="DU21">
        <f t="shared" si="49"/>
        <v>120</v>
      </c>
      <c r="DV21">
        <f t="shared" si="49"/>
        <v>120</v>
      </c>
      <c r="DW21">
        <f t="shared" si="49"/>
        <v>120</v>
      </c>
      <c r="DX21">
        <f t="shared" si="49"/>
        <v>120</v>
      </c>
      <c r="DY21">
        <f t="shared" si="49"/>
        <v>120</v>
      </c>
      <c r="DZ21">
        <f t="shared" si="49"/>
        <v>120</v>
      </c>
      <c r="EA21">
        <f t="shared" si="49"/>
        <v>120</v>
      </c>
      <c r="EB21">
        <f t="shared" si="49"/>
        <v>120</v>
      </c>
      <c r="EC21">
        <f t="shared" si="49"/>
        <v>120</v>
      </c>
      <c r="ED21">
        <f t="shared" si="49"/>
        <v>120</v>
      </c>
      <c r="EE21">
        <f t="shared" si="49"/>
        <v>120</v>
      </c>
      <c r="EF21">
        <f t="shared" si="49"/>
        <v>120</v>
      </c>
      <c r="EG21">
        <f t="shared" si="49"/>
        <v>120</v>
      </c>
      <c r="EH21">
        <f t="shared" si="49"/>
        <v>120</v>
      </c>
      <c r="EI21">
        <f t="shared" si="49"/>
        <v>120</v>
      </c>
      <c r="EJ21">
        <f t="shared" ref="EJ21:FZ21" si="50">EI21</f>
        <v>120</v>
      </c>
      <c r="EK21">
        <f t="shared" si="50"/>
        <v>120</v>
      </c>
      <c r="EL21">
        <f t="shared" si="50"/>
        <v>120</v>
      </c>
      <c r="EM21">
        <f t="shared" si="50"/>
        <v>120</v>
      </c>
      <c r="EN21">
        <f t="shared" si="50"/>
        <v>120</v>
      </c>
      <c r="EO21">
        <f t="shared" si="50"/>
        <v>120</v>
      </c>
      <c r="EP21">
        <f t="shared" si="50"/>
        <v>120</v>
      </c>
      <c r="EQ21">
        <f t="shared" si="50"/>
        <v>120</v>
      </c>
      <c r="ER21">
        <f t="shared" si="50"/>
        <v>120</v>
      </c>
      <c r="ES21">
        <f t="shared" si="50"/>
        <v>120</v>
      </c>
      <c r="ET21">
        <f t="shared" si="50"/>
        <v>120</v>
      </c>
      <c r="EU21">
        <f t="shared" si="50"/>
        <v>120</v>
      </c>
      <c r="EV21">
        <f t="shared" si="50"/>
        <v>120</v>
      </c>
      <c r="EW21">
        <f t="shared" si="50"/>
        <v>120</v>
      </c>
      <c r="EX21">
        <f t="shared" si="50"/>
        <v>120</v>
      </c>
      <c r="EY21">
        <f t="shared" si="50"/>
        <v>120</v>
      </c>
      <c r="EZ21">
        <f t="shared" si="50"/>
        <v>120</v>
      </c>
      <c r="FA21">
        <f t="shared" si="50"/>
        <v>120</v>
      </c>
      <c r="FB21">
        <f t="shared" si="50"/>
        <v>120</v>
      </c>
      <c r="FC21">
        <f t="shared" si="50"/>
        <v>120</v>
      </c>
      <c r="FD21">
        <f t="shared" si="50"/>
        <v>120</v>
      </c>
      <c r="FE21">
        <f t="shared" si="50"/>
        <v>120</v>
      </c>
      <c r="FF21">
        <f t="shared" si="50"/>
        <v>120</v>
      </c>
      <c r="FG21">
        <f t="shared" si="50"/>
        <v>120</v>
      </c>
      <c r="FH21">
        <f t="shared" si="50"/>
        <v>120</v>
      </c>
      <c r="FI21">
        <f t="shared" si="50"/>
        <v>120</v>
      </c>
      <c r="FJ21">
        <f t="shared" si="50"/>
        <v>120</v>
      </c>
      <c r="FK21">
        <f t="shared" si="50"/>
        <v>120</v>
      </c>
      <c r="FL21">
        <f t="shared" si="50"/>
        <v>120</v>
      </c>
      <c r="FM21">
        <f t="shared" si="50"/>
        <v>120</v>
      </c>
      <c r="FN21">
        <f t="shared" si="50"/>
        <v>120</v>
      </c>
      <c r="FO21">
        <f t="shared" si="50"/>
        <v>120</v>
      </c>
      <c r="FP21">
        <f t="shared" si="50"/>
        <v>120</v>
      </c>
      <c r="FQ21">
        <f t="shared" si="50"/>
        <v>120</v>
      </c>
      <c r="FR21">
        <f t="shared" si="50"/>
        <v>120</v>
      </c>
      <c r="FS21">
        <f t="shared" si="50"/>
        <v>120</v>
      </c>
      <c r="FT21">
        <f t="shared" si="50"/>
        <v>120</v>
      </c>
      <c r="FU21">
        <f t="shared" si="50"/>
        <v>120</v>
      </c>
      <c r="FV21">
        <f t="shared" si="50"/>
        <v>120</v>
      </c>
      <c r="FW21">
        <f t="shared" si="50"/>
        <v>120</v>
      </c>
      <c r="FX21">
        <f t="shared" si="50"/>
        <v>120</v>
      </c>
      <c r="FY21">
        <f t="shared" si="50"/>
        <v>120</v>
      </c>
      <c r="FZ21">
        <f t="shared" si="50"/>
        <v>120</v>
      </c>
    </row>
    <row r="22" spans="1:182">
      <c r="A22" t="s">
        <v>22</v>
      </c>
      <c r="B22" s="17">
        <f>J2</f>
        <v>5800</v>
      </c>
      <c r="C22" s="12">
        <f>I2</f>
        <v>1.5E-3</v>
      </c>
      <c r="D22" s="5">
        <f>$H$2</f>
        <v>3</v>
      </c>
    </row>
    <row r="23" spans="1:182" ht="18">
      <c r="A23" s="10" t="s">
        <v>21</v>
      </c>
      <c r="B23" s="15">
        <f>1/C22/D22/B22*100</f>
        <v>3.8314176245210727</v>
      </c>
      <c r="AP23"/>
    </row>
    <row r="24" spans="1:182">
      <c r="G24">
        <v>350</v>
      </c>
      <c r="H24">
        <v>50</v>
      </c>
      <c r="J24">
        <f t="shared" ref="J24:AO24" si="51">J38</f>
        <v>14500</v>
      </c>
      <c r="K24">
        <f t="shared" si="51"/>
        <v>14520</v>
      </c>
      <c r="L24">
        <f t="shared" si="51"/>
        <v>14540</v>
      </c>
      <c r="M24">
        <f t="shared" si="51"/>
        <v>14560</v>
      </c>
      <c r="N24">
        <f t="shared" si="51"/>
        <v>14580</v>
      </c>
      <c r="O24">
        <f t="shared" si="51"/>
        <v>14600</v>
      </c>
      <c r="P24">
        <f t="shared" si="51"/>
        <v>14620</v>
      </c>
      <c r="Q24">
        <f t="shared" si="51"/>
        <v>14640</v>
      </c>
      <c r="R24">
        <f t="shared" si="51"/>
        <v>14660</v>
      </c>
      <c r="S24">
        <f t="shared" si="51"/>
        <v>14680</v>
      </c>
      <c r="T24">
        <f t="shared" si="51"/>
        <v>14700</v>
      </c>
      <c r="U24">
        <f t="shared" si="51"/>
        <v>14720</v>
      </c>
      <c r="V24">
        <f t="shared" si="51"/>
        <v>14740</v>
      </c>
      <c r="W24">
        <f t="shared" si="51"/>
        <v>14760</v>
      </c>
      <c r="X24">
        <f t="shared" si="51"/>
        <v>14780</v>
      </c>
      <c r="Y24">
        <f t="shared" si="51"/>
        <v>14800</v>
      </c>
      <c r="Z24">
        <f t="shared" si="51"/>
        <v>14820</v>
      </c>
      <c r="AA24">
        <f t="shared" si="51"/>
        <v>14840</v>
      </c>
      <c r="AB24">
        <f t="shared" si="51"/>
        <v>14860</v>
      </c>
      <c r="AC24">
        <f t="shared" si="51"/>
        <v>14880</v>
      </c>
      <c r="AD24">
        <f t="shared" si="51"/>
        <v>14900</v>
      </c>
      <c r="AE24">
        <f t="shared" si="51"/>
        <v>14920</v>
      </c>
      <c r="AF24">
        <f t="shared" si="51"/>
        <v>14940</v>
      </c>
      <c r="AG24">
        <f t="shared" si="51"/>
        <v>14960</v>
      </c>
      <c r="AH24">
        <f t="shared" si="51"/>
        <v>14980</v>
      </c>
      <c r="AI24">
        <f t="shared" si="51"/>
        <v>15000</v>
      </c>
      <c r="AJ24">
        <f t="shared" si="51"/>
        <v>15020</v>
      </c>
      <c r="AK24">
        <f t="shared" si="51"/>
        <v>15040</v>
      </c>
      <c r="AL24">
        <f t="shared" si="51"/>
        <v>15060</v>
      </c>
      <c r="AM24">
        <f t="shared" si="51"/>
        <v>15080</v>
      </c>
      <c r="AN24">
        <f t="shared" si="51"/>
        <v>15100</v>
      </c>
      <c r="AO24">
        <f t="shared" si="51"/>
        <v>15120</v>
      </c>
      <c r="AP24">
        <f t="shared" ref="AP24:BU24" si="52">AP38</f>
        <v>15140</v>
      </c>
      <c r="AQ24">
        <f t="shared" si="52"/>
        <v>15160</v>
      </c>
      <c r="AR24">
        <f t="shared" si="52"/>
        <v>15180</v>
      </c>
      <c r="AS24">
        <f t="shared" si="52"/>
        <v>15200</v>
      </c>
      <c r="AT24">
        <f t="shared" si="52"/>
        <v>15220</v>
      </c>
      <c r="AU24">
        <f t="shared" si="52"/>
        <v>15240</v>
      </c>
      <c r="AV24">
        <f t="shared" si="52"/>
        <v>15260</v>
      </c>
      <c r="AW24">
        <f t="shared" si="52"/>
        <v>15280</v>
      </c>
      <c r="AX24">
        <f t="shared" si="52"/>
        <v>15300</v>
      </c>
      <c r="AY24">
        <f t="shared" si="52"/>
        <v>15320</v>
      </c>
      <c r="AZ24">
        <f t="shared" si="52"/>
        <v>15340</v>
      </c>
      <c r="BA24">
        <f t="shared" si="52"/>
        <v>15360</v>
      </c>
      <c r="BB24">
        <f t="shared" si="52"/>
        <v>15380</v>
      </c>
      <c r="BC24">
        <f t="shared" si="52"/>
        <v>15400</v>
      </c>
      <c r="BD24">
        <f t="shared" si="52"/>
        <v>15420</v>
      </c>
      <c r="BE24">
        <f t="shared" si="52"/>
        <v>15440</v>
      </c>
      <c r="BF24">
        <f t="shared" si="52"/>
        <v>15460</v>
      </c>
      <c r="BG24">
        <f t="shared" si="52"/>
        <v>15480</v>
      </c>
      <c r="BH24">
        <f t="shared" si="52"/>
        <v>15500</v>
      </c>
      <c r="BI24">
        <f t="shared" si="52"/>
        <v>15520</v>
      </c>
      <c r="BJ24">
        <f t="shared" si="52"/>
        <v>15540</v>
      </c>
      <c r="BK24">
        <f t="shared" si="52"/>
        <v>15560</v>
      </c>
      <c r="BL24">
        <f t="shared" si="52"/>
        <v>15580</v>
      </c>
      <c r="BM24">
        <f t="shared" si="52"/>
        <v>15600</v>
      </c>
      <c r="BN24">
        <f t="shared" si="52"/>
        <v>15620</v>
      </c>
      <c r="BO24">
        <f t="shared" si="52"/>
        <v>15640</v>
      </c>
      <c r="BP24">
        <f t="shared" si="52"/>
        <v>15660</v>
      </c>
      <c r="BQ24">
        <f t="shared" si="52"/>
        <v>15680</v>
      </c>
      <c r="BR24">
        <f t="shared" si="52"/>
        <v>15700</v>
      </c>
      <c r="BS24">
        <f t="shared" si="52"/>
        <v>15720</v>
      </c>
      <c r="BT24">
        <f t="shared" si="52"/>
        <v>15740</v>
      </c>
      <c r="BU24">
        <f t="shared" si="52"/>
        <v>15760</v>
      </c>
      <c r="BV24">
        <f t="shared" ref="BV24:DA24" si="53">BV38</f>
        <v>15780</v>
      </c>
      <c r="BW24">
        <f t="shared" si="53"/>
        <v>15800</v>
      </c>
      <c r="BX24">
        <f t="shared" si="53"/>
        <v>15820</v>
      </c>
      <c r="BY24">
        <f t="shared" si="53"/>
        <v>15840</v>
      </c>
      <c r="BZ24">
        <f t="shared" si="53"/>
        <v>15860</v>
      </c>
      <c r="CA24">
        <f t="shared" si="53"/>
        <v>15880</v>
      </c>
      <c r="CB24">
        <f t="shared" si="53"/>
        <v>15900</v>
      </c>
      <c r="CC24">
        <f t="shared" si="53"/>
        <v>15920</v>
      </c>
      <c r="CD24">
        <f t="shared" si="53"/>
        <v>15940</v>
      </c>
      <c r="CE24">
        <f t="shared" si="53"/>
        <v>15960</v>
      </c>
      <c r="CF24">
        <f t="shared" si="53"/>
        <v>15980</v>
      </c>
      <c r="CG24">
        <f t="shared" si="53"/>
        <v>16000</v>
      </c>
      <c r="CH24">
        <f t="shared" si="53"/>
        <v>16020</v>
      </c>
      <c r="CI24">
        <f t="shared" si="53"/>
        <v>16040</v>
      </c>
      <c r="CJ24">
        <f t="shared" si="53"/>
        <v>16060</v>
      </c>
      <c r="CK24">
        <f t="shared" si="53"/>
        <v>16080</v>
      </c>
      <c r="CL24">
        <f t="shared" si="53"/>
        <v>16100</v>
      </c>
      <c r="CM24">
        <f t="shared" si="53"/>
        <v>16120</v>
      </c>
      <c r="CN24">
        <f t="shared" si="53"/>
        <v>16140</v>
      </c>
      <c r="CO24">
        <f t="shared" si="53"/>
        <v>16160</v>
      </c>
      <c r="CP24">
        <f t="shared" si="53"/>
        <v>16180</v>
      </c>
      <c r="CQ24">
        <f t="shared" si="53"/>
        <v>16200</v>
      </c>
      <c r="CR24">
        <f t="shared" si="53"/>
        <v>16220</v>
      </c>
      <c r="CS24">
        <f t="shared" si="53"/>
        <v>16240</v>
      </c>
      <c r="CT24">
        <f t="shared" si="53"/>
        <v>16260</v>
      </c>
      <c r="CU24">
        <f t="shared" si="53"/>
        <v>16280</v>
      </c>
      <c r="CV24">
        <f t="shared" si="53"/>
        <v>16300</v>
      </c>
      <c r="CW24">
        <f t="shared" si="53"/>
        <v>16320</v>
      </c>
      <c r="CX24">
        <f t="shared" si="53"/>
        <v>16340</v>
      </c>
      <c r="CY24">
        <f t="shared" si="53"/>
        <v>16360</v>
      </c>
      <c r="CZ24">
        <f t="shared" si="53"/>
        <v>16380</v>
      </c>
      <c r="DA24">
        <f t="shared" si="53"/>
        <v>16400</v>
      </c>
      <c r="DB24">
        <f t="shared" ref="DB24:EG24" si="54">DB38</f>
        <v>16420</v>
      </c>
      <c r="DC24">
        <f t="shared" si="54"/>
        <v>16440</v>
      </c>
      <c r="DD24">
        <f t="shared" si="54"/>
        <v>16460</v>
      </c>
      <c r="DE24">
        <f t="shared" si="54"/>
        <v>16480</v>
      </c>
      <c r="DF24">
        <f t="shared" si="54"/>
        <v>16500</v>
      </c>
      <c r="DG24">
        <f t="shared" si="54"/>
        <v>16520</v>
      </c>
      <c r="DH24">
        <f t="shared" si="54"/>
        <v>16540</v>
      </c>
      <c r="DI24">
        <f t="shared" si="54"/>
        <v>16560</v>
      </c>
      <c r="DJ24">
        <f t="shared" si="54"/>
        <v>16580</v>
      </c>
      <c r="DK24">
        <f t="shared" si="54"/>
        <v>16600</v>
      </c>
      <c r="DL24">
        <f t="shared" si="54"/>
        <v>16620</v>
      </c>
      <c r="DM24">
        <f t="shared" si="54"/>
        <v>16640</v>
      </c>
      <c r="DN24">
        <f t="shared" si="54"/>
        <v>16660</v>
      </c>
      <c r="DO24">
        <f t="shared" si="54"/>
        <v>16680</v>
      </c>
      <c r="DP24">
        <f t="shared" si="54"/>
        <v>16700</v>
      </c>
      <c r="DQ24">
        <f t="shared" si="54"/>
        <v>16720</v>
      </c>
      <c r="DR24">
        <f t="shared" si="54"/>
        <v>16740</v>
      </c>
      <c r="DS24">
        <f t="shared" si="54"/>
        <v>16760</v>
      </c>
      <c r="DT24">
        <f t="shared" si="54"/>
        <v>16780</v>
      </c>
      <c r="DU24">
        <f t="shared" si="54"/>
        <v>16800</v>
      </c>
      <c r="DV24">
        <f t="shared" si="54"/>
        <v>16820</v>
      </c>
      <c r="DW24">
        <f t="shared" si="54"/>
        <v>16840</v>
      </c>
      <c r="DX24">
        <f t="shared" si="54"/>
        <v>16860</v>
      </c>
      <c r="DY24">
        <f t="shared" si="54"/>
        <v>16880</v>
      </c>
      <c r="DZ24">
        <f t="shared" si="54"/>
        <v>16900</v>
      </c>
      <c r="EA24">
        <f t="shared" si="54"/>
        <v>16920</v>
      </c>
      <c r="EB24">
        <f t="shared" si="54"/>
        <v>16940</v>
      </c>
      <c r="EC24">
        <f t="shared" si="54"/>
        <v>16960</v>
      </c>
      <c r="ED24">
        <f t="shared" si="54"/>
        <v>16980</v>
      </c>
      <c r="EE24">
        <f t="shared" si="54"/>
        <v>17000</v>
      </c>
      <c r="EF24">
        <f t="shared" si="54"/>
        <v>17020</v>
      </c>
      <c r="EG24">
        <f t="shared" si="54"/>
        <v>17040</v>
      </c>
      <c r="EH24">
        <f t="shared" ref="EH24:FM24" si="55">EH38</f>
        <v>17060</v>
      </c>
      <c r="EI24">
        <f t="shared" si="55"/>
        <v>17080</v>
      </c>
      <c r="EJ24">
        <f t="shared" si="55"/>
        <v>17100</v>
      </c>
      <c r="EK24">
        <f t="shared" si="55"/>
        <v>17120</v>
      </c>
      <c r="EL24">
        <f t="shared" si="55"/>
        <v>17140</v>
      </c>
      <c r="EM24">
        <f t="shared" si="55"/>
        <v>17160</v>
      </c>
      <c r="EN24">
        <f t="shared" si="55"/>
        <v>17180</v>
      </c>
      <c r="EO24">
        <f t="shared" si="55"/>
        <v>17200</v>
      </c>
      <c r="EP24">
        <f t="shared" si="55"/>
        <v>17220</v>
      </c>
      <c r="EQ24">
        <f t="shared" si="55"/>
        <v>17240</v>
      </c>
      <c r="ER24">
        <f t="shared" si="55"/>
        <v>17260</v>
      </c>
      <c r="ES24">
        <f t="shared" si="55"/>
        <v>17280</v>
      </c>
      <c r="ET24">
        <f t="shared" si="55"/>
        <v>17300</v>
      </c>
      <c r="EU24">
        <f t="shared" si="55"/>
        <v>17320</v>
      </c>
      <c r="EV24">
        <f t="shared" si="55"/>
        <v>17340</v>
      </c>
      <c r="EW24">
        <f t="shared" si="55"/>
        <v>17360</v>
      </c>
      <c r="EX24">
        <f t="shared" si="55"/>
        <v>17380</v>
      </c>
      <c r="EY24">
        <f t="shared" si="55"/>
        <v>17400</v>
      </c>
      <c r="EZ24">
        <f t="shared" si="55"/>
        <v>17420</v>
      </c>
      <c r="FA24">
        <f t="shared" si="55"/>
        <v>17440</v>
      </c>
      <c r="FB24">
        <f t="shared" si="55"/>
        <v>17460</v>
      </c>
      <c r="FC24">
        <f t="shared" si="55"/>
        <v>17480</v>
      </c>
      <c r="FD24">
        <f t="shared" si="55"/>
        <v>17500</v>
      </c>
      <c r="FE24">
        <f t="shared" si="55"/>
        <v>17520</v>
      </c>
      <c r="FF24">
        <f t="shared" si="55"/>
        <v>17540</v>
      </c>
      <c r="FG24">
        <f t="shared" si="55"/>
        <v>17560</v>
      </c>
      <c r="FH24">
        <f t="shared" si="55"/>
        <v>17580</v>
      </c>
      <c r="FI24">
        <f t="shared" si="55"/>
        <v>17600</v>
      </c>
      <c r="FJ24">
        <f t="shared" si="55"/>
        <v>17620</v>
      </c>
      <c r="FK24">
        <f t="shared" si="55"/>
        <v>17640</v>
      </c>
      <c r="FL24">
        <f t="shared" si="55"/>
        <v>17660</v>
      </c>
      <c r="FM24">
        <f t="shared" si="55"/>
        <v>17680</v>
      </c>
      <c r="FN24">
        <f t="shared" ref="FN24:FZ24" si="56">FN38</f>
        <v>17700</v>
      </c>
      <c r="FO24">
        <f t="shared" si="56"/>
        <v>17720</v>
      </c>
      <c r="FP24">
        <f t="shared" si="56"/>
        <v>17740</v>
      </c>
      <c r="FQ24">
        <f t="shared" si="56"/>
        <v>17760</v>
      </c>
      <c r="FR24">
        <f t="shared" si="56"/>
        <v>17780</v>
      </c>
      <c r="FS24">
        <f t="shared" si="56"/>
        <v>17800</v>
      </c>
      <c r="FT24">
        <f t="shared" si="56"/>
        <v>17820</v>
      </c>
      <c r="FU24">
        <f t="shared" si="56"/>
        <v>17840</v>
      </c>
      <c r="FV24">
        <f t="shared" si="56"/>
        <v>17860</v>
      </c>
      <c r="FW24">
        <f t="shared" si="56"/>
        <v>17880</v>
      </c>
      <c r="FX24">
        <f t="shared" si="56"/>
        <v>17900</v>
      </c>
      <c r="FY24">
        <f t="shared" si="56"/>
        <v>17920</v>
      </c>
      <c r="FZ24">
        <f t="shared" si="56"/>
        <v>17940</v>
      </c>
    </row>
    <row r="25" spans="1:182">
      <c r="H25">
        <v>1</v>
      </c>
      <c r="J25" s="30">
        <f>$B$12*$G$24/J24/$E$12/$H$25</f>
        <v>56.321839080459768</v>
      </c>
      <c r="K25" s="30">
        <f t="shared" ref="K25:BV25" si="57">$B$12*$G$24/K24/$E$12/$H$25</f>
        <v>56.244260789715334</v>
      </c>
      <c r="L25" s="30">
        <f t="shared" si="57"/>
        <v>56.166895919303073</v>
      </c>
      <c r="M25" s="30">
        <f t="shared" si="57"/>
        <v>56.089743589743591</v>
      </c>
      <c r="N25" s="30">
        <f t="shared" si="57"/>
        <v>56.012802926383166</v>
      </c>
      <c r="O25" s="30">
        <f t="shared" si="57"/>
        <v>55.93607305936073</v>
      </c>
      <c r="P25" s="30">
        <f t="shared" si="57"/>
        <v>55.859553123575012</v>
      </c>
      <c r="Q25" s="30">
        <f t="shared" si="57"/>
        <v>55.783242258652088</v>
      </c>
      <c r="R25" s="30">
        <f t="shared" si="57"/>
        <v>55.707139608913138</v>
      </c>
      <c r="S25" s="30">
        <f t="shared" si="57"/>
        <v>55.631244323342422</v>
      </c>
      <c r="T25" s="30">
        <f t="shared" si="57"/>
        <v>55.55555555555555</v>
      </c>
      <c r="U25" s="30">
        <f t="shared" si="57"/>
        <v>55.480072463768117</v>
      </c>
      <c r="V25" s="30">
        <f t="shared" si="57"/>
        <v>55.404794210764358</v>
      </c>
      <c r="W25" s="30">
        <f t="shared" si="57"/>
        <v>55.329719963866303</v>
      </c>
      <c r="X25" s="30">
        <f t="shared" si="57"/>
        <v>55.254848894903027</v>
      </c>
      <c r="Y25" s="30">
        <f t="shared" si="57"/>
        <v>55.18018018018018</v>
      </c>
      <c r="Z25" s="30">
        <f t="shared" si="57"/>
        <v>55.105713000449839</v>
      </c>
      <c r="AA25" s="30">
        <f t="shared" si="57"/>
        <v>55.031446540880502</v>
      </c>
      <c r="AB25" s="30">
        <f t="shared" si="57"/>
        <v>54.957379991027373</v>
      </c>
      <c r="AC25" s="30">
        <f t="shared" si="57"/>
        <v>54.883512544802869</v>
      </c>
      <c r="AD25" s="30">
        <f t="shared" si="57"/>
        <v>54.809843400447427</v>
      </c>
      <c r="AE25" s="30">
        <f t="shared" si="57"/>
        <v>54.736371760500447</v>
      </c>
      <c r="AF25" s="30">
        <f t="shared" si="57"/>
        <v>54.663096831771533</v>
      </c>
      <c r="AG25" s="30">
        <f t="shared" si="57"/>
        <v>54.590017825311946</v>
      </c>
      <c r="AH25" s="30">
        <f t="shared" si="57"/>
        <v>54.517133956386289</v>
      </c>
      <c r="AI25" s="30">
        <f t="shared" si="57"/>
        <v>54.44444444444445</v>
      </c>
      <c r="AJ25" s="30">
        <f t="shared" si="57"/>
        <v>54.371948513093656</v>
      </c>
      <c r="AK25" s="30">
        <f t="shared" si="57"/>
        <v>54.299645390070928</v>
      </c>
      <c r="AL25" s="30">
        <f t="shared" si="57"/>
        <v>54.227534307215585</v>
      </c>
      <c r="AM25" s="30">
        <f t="shared" si="57"/>
        <v>54.155614500442084</v>
      </c>
      <c r="AN25" s="30">
        <f t="shared" si="57"/>
        <v>54.083885209713024</v>
      </c>
      <c r="AO25" s="30">
        <f t="shared" si="57"/>
        <v>54.012345679012348</v>
      </c>
      <c r="AP25" s="30">
        <f t="shared" si="57"/>
        <v>53.940995156318799</v>
      </c>
      <c r="AQ25" s="30">
        <f t="shared" si="57"/>
        <v>53.869832893579598</v>
      </c>
      <c r="AR25" s="30">
        <f t="shared" si="57"/>
        <v>53.798858146684232</v>
      </c>
      <c r="AS25" s="30">
        <f t="shared" si="57"/>
        <v>53.728070175438596</v>
      </c>
      <c r="AT25" s="30">
        <f t="shared" si="57"/>
        <v>53.657468243539199</v>
      </c>
      <c r="AU25" s="30">
        <f t="shared" si="57"/>
        <v>53.587051618547683</v>
      </c>
      <c r="AV25" s="30">
        <f t="shared" si="57"/>
        <v>53.516819571865447</v>
      </c>
      <c r="AW25" s="30">
        <f t="shared" si="57"/>
        <v>53.446771378708547</v>
      </c>
      <c r="AX25" s="30">
        <f t="shared" si="57"/>
        <v>53.376906318082796</v>
      </c>
      <c r="AY25" s="30">
        <f t="shared" si="57"/>
        <v>53.307223672758916</v>
      </c>
      <c r="AZ25" s="30">
        <f t="shared" si="57"/>
        <v>53.237722729248155</v>
      </c>
      <c r="BA25" s="30">
        <f t="shared" si="57"/>
        <v>53.168402777777779</v>
      </c>
      <c r="BB25" s="30">
        <f t="shared" si="57"/>
        <v>53.09926311226701</v>
      </c>
      <c r="BC25" s="30">
        <f t="shared" si="57"/>
        <v>53.030303030303031</v>
      </c>
      <c r="BD25" s="30">
        <f t="shared" si="57"/>
        <v>52.96152183311716</v>
      </c>
      <c r="BE25" s="30">
        <f t="shared" si="57"/>
        <v>52.89291882556131</v>
      </c>
      <c r="BF25" s="30">
        <f t="shared" si="57"/>
        <v>52.824493316084521</v>
      </c>
      <c r="BG25" s="30">
        <f t="shared" si="57"/>
        <v>52.756244616709729</v>
      </c>
      <c r="BH25" s="30">
        <f t="shared" si="57"/>
        <v>52.688172043010752</v>
      </c>
      <c r="BI25" s="30">
        <f t="shared" si="57"/>
        <v>52.62027491408935</v>
      </c>
      <c r="BJ25" s="30">
        <f t="shared" si="57"/>
        <v>52.552552552552555</v>
      </c>
      <c r="BK25" s="30">
        <f t="shared" si="57"/>
        <v>52.485004284490145</v>
      </c>
      <c r="BL25" s="30">
        <f t="shared" si="57"/>
        <v>52.417629439452291</v>
      </c>
      <c r="BM25" s="30">
        <f t="shared" si="57"/>
        <v>52.350427350427346</v>
      </c>
      <c r="BN25" s="30">
        <f t="shared" si="57"/>
        <v>52.283397353819886</v>
      </c>
      <c r="BO25" s="30">
        <f t="shared" si="57"/>
        <v>52.216538789428817</v>
      </c>
      <c r="BP25" s="30">
        <f t="shared" si="57"/>
        <v>52.149851000425713</v>
      </c>
      <c r="BQ25" s="30">
        <f t="shared" si="57"/>
        <v>52.083333333333336</v>
      </c>
      <c r="BR25" s="30">
        <f t="shared" si="57"/>
        <v>52.016985138004252</v>
      </c>
      <c r="BS25" s="30">
        <f t="shared" si="57"/>
        <v>51.950805767599661</v>
      </c>
      <c r="BT25" s="30">
        <f t="shared" si="57"/>
        <v>51.884794578568403</v>
      </c>
      <c r="BU25" s="30">
        <f t="shared" si="57"/>
        <v>51.818950930626052</v>
      </c>
      <c r="BV25" s="30">
        <f t="shared" si="57"/>
        <v>51.753274186734266</v>
      </c>
      <c r="BW25" s="30">
        <f t="shared" ref="BW25:EH25" si="58">$B$12*$G$24/BW24/$E$12/$H$25</f>
        <v>51.687763713080166</v>
      </c>
      <c r="BX25" s="30">
        <f t="shared" si="58"/>
        <v>51.622418879056049</v>
      </c>
      <c r="BY25" s="30">
        <f t="shared" si="58"/>
        <v>51.557239057239059</v>
      </c>
      <c r="BZ25" s="30">
        <f t="shared" si="58"/>
        <v>51.49222362337116</v>
      </c>
      <c r="CA25" s="30">
        <f t="shared" si="58"/>
        <v>51.427371956339215</v>
      </c>
      <c r="CB25" s="30">
        <f t="shared" si="58"/>
        <v>51.362683438155138</v>
      </c>
      <c r="CC25" s="30">
        <f t="shared" si="58"/>
        <v>51.298157453936348</v>
      </c>
      <c r="CD25" s="30">
        <f t="shared" si="58"/>
        <v>51.233793391886245</v>
      </c>
      <c r="CE25" s="30">
        <f t="shared" si="58"/>
        <v>51.169590643274852</v>
      </c>
      <c r="CF25" s="30">
        <f t="shared" si="58"/>
        <v>51.105548602419695</v>
      </c>
      <c r="CG25" s="30">
        <f t="shared" si="58"/>
        <v>51.041666666666664</v>
      </c>
      <c r="CH25" s="30">
        <f t="shared" si="58"/>
        <v>50.977944236371201</v>
      </c>
      <c r="CI25" s="30">
        <f t="shared" si="58"/>
        <v>50.914380714879464</v>
      </c>
      <c r="CJ25" s="30">
        <f t="shared" si="58"/>
        <v>50.850975508509755</v>
      </c>
      <c r="CK25" s="30">
        <f t="shared" si="58"/>
        <v>50.787728026533991</v>
      </c>
      <c r="CL25" s="30">
        <f t="shared" si="58"/>
        <v>50.724637681159415</v>
      </c>
      <c r="CM25" s="30">
        <f t="shared" si="58"/>
        <v>50.661703887510335</v>
      </c>
      <c r="CN25" s="30">
        <f t="shared" si="58"/>
        <v>50.598926063610072</v>
      </c>
      <c r="CO25" s="30">
        <f t="shared" si="58"/>
        <v>50.53630363036303</v>
      </c>
      <c r="CP25" s="30">
        <f t="shared" si="58"/>
        <v>50.473836011536882</v>
      </c>
      <c r="CQ25" s="30">
        <f t="shared" si="58"/>
        <v>50.411522633744852</v>
      </c>
      <c r="CR25" s="30">
        <f t="shared" si="58"/>
        <v>50.349362926428277</v>
      </c>
      <c r="CS25" s="30">
        <f t="shared" si="58"/>
        <v>50.287356321839077</v>
      </c>
      <c r="CT25" s="30">
        <f t="shared" si="58"/>
        <v>50.225502255022548</v>
      </c>
      <c r="CU25" s="30">
        <f t="shared" si="58"/>
        <v>50.163800163800168</v>
      </c>
      <c r="CV25" s="30">
        <f t="shared" si="58"/>
        <v>50.102249488752555</v>
      </c>
      <c r="CW25" s="30">
        <f t="shared" si="58"/>
        <v>50.040849673202615</v>
      </c>
      <c r="CX25" s="30">
        <f t="shared" si="58"/>
        <v>49.97960016319869</v>
      </c>
      <c r="CY25" s="30">
        <f t="shared" si="58"/>
        <v>49.918500407497959</v>
      </c>
      <c r="CZ25" s="30">
        <f t="shared" si="58"/>
        <v>49.857549857549856</v>
      </c>
      <c r="DA25" s="30">
        <f t="shared" si="58"/>
        <v>49.796747967479668</v>
      </c>
      <c r="DB25" s="30">
        <f t="shared" si="58"/>
        <v>49.736094194072273</v>
      </c>
      <c r="DC25" s="30">
        <f t="shared" si="58"/>
        <v>49.675587996755887</v>
      </c>
      <c r="DD25" s="30">
        <f t="shared" si="58"/>
        <v>49.615228837586066</v>
      </c>
      <c r="DE25" s="30">
        <f t="shared" si="58"/>
        <v>49.555016181229774</v>
      </c>
      <c r="DF25" s="30">
        <f t="shared" si="58"/>
        <v>49.494949494949502</v>
      </c>
      <c r="DG25" s="30">
        <f t="shared" si="58"/>
        <v>49.435028248587571</v>
      </c>
      <c r="DH25" s="30">
        <f t="shared" si="58"/>
        <v>49.375251914550581</v>
      </c>
      <c r="DI25" s="30">
        <f t="shared" si="58"/>
        <v>49.315619967793879</v>
      </c>
      <c r="DJ25" s="30">
        <f t="shared" si="58"/>
        <v>49.256131885806191</v>
      </c>
      <c r="DK25" s="30">
        <f t="shared" si="58"/>
        <v>49.196787148594382</v>
      </c>
      <c r="DL25" s="30">
        <f t="shared" si="58"/>
        <v>49.137585238668272</v>
      </c>
      <c r="DM25" s="30">
        <f t="shared" si="58"/>
        <v>49.078525641025642</v>
      </c>
      <c r="DN25" s="30">
        <f t="shared" si="58"/>
        <v>49.019607843137258</v>
      </c>
      <c r="DO25" s="30">
        <f t="shared" si="58"/>
        <v>48.96083133493206</v>
      </c>
      <c r="DP25" s="30">
        <f t="shared" si="58"/>
        <v>48.902195608782442</v>
      </c>
      <c r="DQ25" s="30">
        <f t="shared" si="58"/>
        <v>48.843700159489629</v>
      </c>
      <c r="DR25" s="30">
        <f t="shared" si="58"/>
        <v>48.785344484269217</v>
      </c>
      <c r="DS25" s="30">
        <f t="shared" si="58"/>
        <v>48.727128082736677</v>
      </c>
      <c r="DT25" s="30">
        <f t="shared" si="58"/>
        <v>48.669050456893125</v>
      </c>
      <c r="DU25" s="30">
        <f t="shared" si="58"/>
        <v>48.611111111111114</v>
      </c>
      <c r="DV25" s="30">
        <f t="shared" si="58"/>
        <v>48.553309552120488</v>
      </c>
      <c r="DW25" s="30">
        <f t="shared" si="58"/>
        <v>48.49564528899446</v>
      </c>
      <c r="DX25" s="30">
        <f t="shared" si="58"/>
        <v>48.438117833135628</v>
      </c>
      <c r="DY25" s="30">
        <f t="shared" si="58"/>
        <v>48.380726698262244</v>
      </c>
      <c r="DZ25" s="30">
        <f t="shared" si="58"/>
        <v>48.323471400394482</v>
      </c>
      <c r="EA25" s="30">
        <f t="shared" si="58"/>
        <v>48.26635145784082</v>
      </c>
      <c r="EB25" s="30">
        <f t="shared" si="58"/>
        <v>48.209366391184574</v>
      </c>
      <c r="EC25" s="30">
        <f t="shared" si="58"/>
        <v>48.152515723270447</v>
      </c>
      <c r="ED25" s="30">
        <f t="shared" si="58"/>
        <v>48.095798979191208</v>
      </c>
      <c r="EE25" s="30">
        <f t="shared" si="58"/>
        <v>48.03921568627451</v>
      </c>
      <c r="EF25" s="30">
        <f t="shared" si="58"/>
        <v>47.982765374069722</v>
      </c>
      <c r="EG25" s="30">
        <f t="shared" si="58"/>
        <v>47.926447574334901</v>
      </c>
      <c r="EH25" s="30">
        <f t="shared" si="58"/>
        <v>47.870261821023838</v>
      </c>
      <c r="EI25" s="30">
        <f t="shared" ref="EI25:FZ25" si="59">$B$12*$G$24/EI24/$E$12/$H$25</f>
        <v>47.814207650273225</v>
      </c>
      <c r="EJ25" s="30">
        <f t="shared" si="59"/>
        <v>47.758284600389864</v>
      </c>
      <c r="EK25" s="30">
        <f t="shared" si="59"/>
        <v>47.702492211838006</v>
      </c>
      <c r="EL25" s="30">
        <f t="shared" si="59"/>
        <v>47.646830027226763</v>
      </c>
      <c r="EM25" s="30">
        <f t="shared" si="59"/>
        <v>47.591297591297597</v>
      </c>
      <c r="EN25" s="30">
        <f t="shared" si="59"/>
        <v>47.535894450911911</v>
      </c>
      <c r="EO25" s="30">
        <f t="shared" si="59"/>
        <v>47.480620155038764</v>
      </c>
      <c r="EP25" s="30">
        <f t="shared" si="59"/>
        <v>47.425474254742547</v>
      </c>
      <c r="EQ25" s="30">
        <f t="shared" si="59"/>
        <v>47.370456303170918</v>
      </c>
      <c r="ER25" s="30">
        <f t="shared" si="59"/>
        <v>47.31556585554268</v>
      </c>
      <c r="ES25" s="30">
        <f t="shared" si="59"/>
        <v>47.260802469135804</v>
      </c>
      <c r="ET25" s="30">
        <f t="shared" si="59"/>
        <v>47.206165703275531</v>
      </c>
      <c r="EU25" s="30">
        <f t="shared" si="59"/>
        <v>47.151655119322555</v>
      </c>
      <c r="EV25" s="30">
        <f t="shared" si="59"/>
        <v>47.097270280661284</v>
      </c>
      <c r="EW25" s="30">
        <f t="shared" si="59"/>
        <v>47.043010752688168</v>
      </c>
      <c r="EX25" s="30">
        <f t="shared" si="59"/>
        <v>46.988876102800155</v>
      </c>
      <c r="EY25" s="30">
        <f t="shared" si="59"/>
        <v>46.934865900383137</v>
      </c>
      <c r="EZ25" s="30">
        <f t="shared" si="59"/>
        <v>46.880979716800617</v>
      </c>
      <c r="FA25" s="30">
        <f t="shared" si="59"/>
        <v>46.827217125382269</v>
      </c>
      <c r="FB25" s="30">
        <f t="shared" si="59"/>
        <v>46.773577701412755</v>
      </c>
      <c r="FC25" s="30">
        <f t="shared" si="59"/>
        <v>46.720061022120518</v>
      </c>
      <c r="FD25" s="30">
        <f t="shared" si="59"/>
        <v>46.666666666666664</v>
      </c>
      <c r="FE25" s="30">
        <f t="shared" si="59"/>
        <v>46.613394216133941</v>
      </c>
      <c r="FF25" s="30">
        <f t="shared" si="59"/>
        <v>46.560243253515772</v>
      </c>
      <c r="FG25" s="30">
        <f t="shared" si="59"/>
        <v>46.507213363705397</v>
      </c>
      <c r="FH25" s="30">
        <f t="shared" si="59"/>
        <v>46.454304133485017</v>
      </c>
      <c r="FI25" s="30">
        <f t="shared" si="59"/>
        <v>46.401515151515156</v>
      </c>
      <c r="FJ25" s="30">
        <f t="shared" si="59"/>
        <v>46.348846008323875</v>
      </c>
      <c r="FK25" s="30">
        <f t="shared" si="59"/>
        <v>46.296296296296298</v>
      </c>
      <c r="FL25" s="30">
        <f t="shared" si="59"/>
        <v>46.243865609664027</v>
      </c>
      <c r="FM25" s="30">
        <f t="shared" si="59"/>
        <v>46.191553544494724</v>
      </c>
      <c r="FN25" s="30">
        <f t="shared" si="59"/>
        <v>46.139359698681737</v>
      </c>
      <c r="FO25" s="30">
        <f t="shared" si="59"/>
        <v>46.087283671933783</v>
      </c>
      <c r="FP25" s="30">
        <f t="shared" si="59"/>
        <v>46.035325065764745</v>
      </c>
      <c r="FQ25" s="30">
        <f t="shared" si="59"/>
        <v>45.983483483483489</v>
      </c>
      <c r="FR25" s="30">
        <f t="shared" si="59"/>
        <v>45.931758530183721</v>
      </c>
      <c r="FS25" s="30">
        <f t="shared" si="59"/>
        <v>45.880149812734082</v>
      </c>
      <c r="FT25" s="30">
        <f t="shared" si="59"/>
        <v>45.828656939768052</v>
      </c>
      <c r="FU25" s="30">
        <f t="shared" si="59"/>
        <v>45.777279521674139</v>
      </c>
      <c r="FV25" s="30">
        <f t="shared" si="59"/>
        <v>45.72601717058604</v>
      </c>
      <c r="FW25" s="30">
        <f t="shared" si="59"/>
        <v>45.674869500372857</v>
      </c>
      <c r="FX25" s="30">
        <f t="shared" si="59"/>
        <v>45.623836126629421</v>
      </c>
      <c r="FY25" s="30">
        <f t="shared" si="59"/>
        <v>45.572916666666664</v>
      </c>
      <c r="FZ25" s="30">
        <f t="shared" si="59"/>
        <v>45.52211073950204</v>
      </c>
    </row>
    <row r="26" spans="1:182">
      <c r="H26">
        <v>0.75</v>
      </c>
      <c r="J26" s="30">
        <f>$B$12*$G$24/J24/$E$12/$H$26</f>
        <v>75.095785440613028</v>
      </c>
      <c r="K26" s="30">
        <f t="shared" ref="K26:BV26" si="60">$B$12*$G$24/K24/$E$12/$H$26</f>
        <v>74.99234771962044</v>
      </c>
      <c r="L26" s="30">
        <f t="shared" si="60"/>
        <v>74.889194559070759</v>
      </c>
      <c r="M26" s="30">
        <f t="shared" si="60"/>
        <v>74.786324786324784</v>
      </c>
      <c r="N26" s="30">
        <f t="shared" si="60"/>
        <v>74.68373723517756</v>
      </c>
      <c r="O26" s="30">
        <f t="shared" si="60"/>
        <v>74.581430745814302</v>
      </c>
      <c r="P26" s="30">
        <f t="shared" si="60"/>
        <v>74.479404164766677</v>
      </c>
      <c r="Q26" s="30">
        <f t="shared" si="60"/>
        <v>74.37765634486945</v>
      </c>
      <c r="R26" s="30">
        <f t="shared" si="60"/>
        <v>74.276186145217522</v>
      </c>
      <c r="S26" s="30">
        <f t="shared" si="60"/>
        <v>74.174992431123229</v>
      </c>
      <c r="T26" s="30">
        <f t="shared" si="60"/>
        <v>74.074074074074062</v>
      </c>
      <c r="U26" s="30">
        <f t="shared" si="60"/>
        <v>73.973429951690818</v>
      </c>
      <c r="V26" s="30">
        <f t="shared" si="60"/>
        <v>73.873058947685806</v>
      </c>
      <c r="W26" s="30">
        <f t="shared" si="60"/>
        <v>73.772959951821733</v>
      </c>
      <c r="X26" s="30">
        <f t="shared" si="60"/>
        <v>73.673131859870708</v>
      </c>
      <c r="Y26" s="30">
        <f t="shared" si="60"/>
        <v>73.573573573573569</v>
      </c>
      <c r="Z26" s="30">
        <f t="shared" si="60"/>
        <v>73.474284000599781</v>
      </c>
      <c r="AA26" s="30">
        <f t="shared" si="60"/>
        <v>73.375262054507331</v>
      </c>
      <c r="AB26" s="30">
        <f t="shared" si="60"/>
        <v>73.276506654703169</v>
      </c>
      <c r="AC26" s="30">
        <f t="shared" si="60"/>
        <v>73.178016726403825</v>
      </c>
      <c r="AD26" s="30">
        <f t="shared" si="60"/>
        <v>73.079791200596574</v>
      </c>
      <c r="AE26" s="30">
        <f t="shared" si="60"/>
        <v>72.981829014000596</v>
      </c>
      <c r="AF26" s="30">
        <f t="shared" si="60"/>
        <v>72.884129109028706</v>
      </c>
      <c r="AG26" s="30">
        <f t="shared" si="60"/>
        <v>72.786690433749257</v>
      </c>
      <c r="AH26" s="30">
        <f t="shared" si="60"/>
        <v>72.68951194184838</v>
      </c>
      <c r="AI26" s="30">
        <f t="shared" si="60"/>
        <v>72.592592592592595</v>
      </c>
      <c r="AJ26" s="30">
        <f t="shared" si="60"/>
        <v>72.495931350791537</v>
      </c>
      <c r="AK26" s="30">
        <f t="shared" si="60"/>
        <v>72.399527186761233</v>
      </c>
      <c r="AL26" s="30">
        <f t="shared" si="60"/>
        <v>72.303379076287442</v>
      </c>
      <c r="AM26" s="30">
        <f t="shared" si="60"/>
        <v>72.207486000589441</v>
      </c>
      <c r="AN26" s="30">
        <f t="shared" si="60"/>
        <v>72.111846946284032</v>
      </c>
      <c r="AO26" s="30">
        <f t="shared" si="60"/>
        <v>72.016460905349803</v>
      </c>
      <c r="AP26" s="30">
        <f t="shared" si="60"/>
        <v>71.921326875091736</v>
      </c>
      <c r="AQ26" s="30">
        <f t="shared" si="60"/>
        <v>71.826443858106131</v>
      </c>
      <c r="AR26" s="30">
        <f t="shared" si="60"/>
        <v>71.731810862245638</v>
      </c>
      <c r="AS26" s="30">
        <f t="shared" si="60"/>
        <v>71.637426900584799</v>
      </c>
      <c r="AT26" s="30">
        <f t="shared" si="60"/>
        <v>71.543290991385604</v>
      </c>
      <c r="AU26" s="30">
        <f t="shared" si="60"/>
        <v>71.449402158063577</v>
      </c>
      <c r="AV26" s="30">
        <f t="shared" si="60"/>
        <v>71.355759429153935</v>
      </c>
      <c r="AW26" s="30">
        <f t="shared" si="60"/>
        <v>71.262361838278068</v>
      </c>
      <c r="AX26" s="30">
        <f t="shared" si="60"/>
        <v>71.169208424110394</v>
      </c>
      <c r="AY26" s="30">
        <f t="shared" si="60"/>
        <v>71.076298230345216</v>
      </c>
      <c r="AZ26" s="30">
        <f t="shared" si="60"/>
        <v>70.983630305664207</v>
      </c>
      <c r="BA26" s="30">
        <f t="shared" si="60"/>
        <v>70.891203703703709</v>
      </c>
      <c r="BB26" s="30">
        <f t="shared" si="60"/>
        <v>70.799017483022681</v>
      </c>
      <c r="BC26" s="30">
        <f t="shared" si="60"/>
        <v>70.707070707070713</v>
      </c>
      <c r="BD26" s="30">
        <f t="shared" si="60"/>
        <v>70.615362444156219</v>
      </c>
      <c r="BE26" s="30">
        <f t="shared" si="60"/>
        <v>70.52389176741508</v>
      </c>
      <c r="BF26" s="30">
        <f t="shared" si="60"/>
        <v>70.432657754779356</v>
      </c>
      <c r="BG26" s="30">
        <f t="shared" si="60"/>
        <v>70.341659488946306</v>
      </c>
      <c r="BH26" s="30">
        <f t="shared" si="60"/>
        <v>70.250896057347674</v>
      </c>
      <c r="BI26" s="30">
        <f t="shared" si="60"/>
        <v>70.160366552119129</v>
      </c>
      <c r="BJ26" s="30">
        <f t="shared" si="60"/>
        <v>70.070070070070074</v>
      </c>
      <c r="BK26" s="30">
        <f t="shared" si="60"/>
        <v>69.980005712653522</v>
      </c>
      <c r="BL26" s="30">
        <f t="shared" si="60"/>
        <v>69.890172585936384</v>
      </c>
      <c r="BM26" s="30">
        <f t="shared" si="60"/>
        <v>69.800569800569789</v>
      </c>
      <c r="BN26" s="30">
        <f t="shared" si="60"/>
        <v>69.711196471759848</v>
      </c>
      <c r="BO26" s="30">
        <f t="shared" si="60"/>
        <v>69.622051719238428</v>
      </c>
      <c r="BP26" s="30">
        <f t="shared" si="60"/>
        <v>69.533134667234279</v>
      </c>
      <c r="BQ26" s="30">
        <f t="shared" si="60"/>
        <v>69.444444444444443</v>
      </c>
      <c r="BR26" s="30">
        <f t="shared" si="60"/>
        <v>69.355980184005674</v>
      </c>
      <c r="BS26" s="30">
        <f t="shared" si="60"/>
        <v>69.267741023466215</v>
      </c>
      <c r="BT26" s="30">
        <f t="shared" si="60"/>
        <v>69.179726104757876</v>
      </c>
      <c r="BU26" s="30">
        <f t="shared" si="60"/>
        <v>69.091934574168064</v>
      </c>
      <c r="BV26" s="30">
        <f t="shared" si="60"/>
        <v>69.00436558231236</v>
      </c>
      <c r="BW26" s="30">
        <f t="shared" ref="BW26:EH26" si="61">$B$12*$G$24/BW24/$E$12/$H$26</f>
        <v>68.917018284106888</v>
      </c>
      <c r="BX26" s="30">
        <f t="shared" si="61"/>
        <v>68.829891838741403</v>
      </c>
      <c r="BY26" s="30">
        <f t="shared" si="61"/>
        <v>68.742985409652078</v>
      </c>
      <c r="BZ26" s="30">
        <f t="shared" si="61"/>
        <v>68.656298164494885</v>
      </c>
      <c r="CA26" s="30">
        <f t="shared" si="61"/>
        <v>68.569829275118948</v>
      </c>
      <c r="CB26" s="30">
        <f t="shared" si="61"/>
        <v>68.483577917540188</v>
      </c>
      <c r="CC26" s="30">
        <f t="shared" si="61"/>
        <v>68.397543271915126</v>
      </c>
      <c r="CD26" s="30">
        <f t="shared" si="61"/>
        <v>68.311724522514993</v>
      </c>
      <c r="CE26" s="30">
        <f t="shared" si="61"/>
        <v>68.226120857699797</v>
      </c>
      <c r="CF26" s="30">
        <f t="shared" si="61"/>
        <v>68.140731469892927</v>
      </c>
      <c r="CG26" s="30">
        <f t="shared" si="61"/>
        <v>68.055555555555557</v>
      </c>
      <c r="CH26" s="30">
        <f t="shared" si="61"/>
        <v>67.970592315161596</v>
      </c>
      <c r="CI26" s="30">
        <f t="shared" si="61"/>
        <v>67.885840953172618</v>
      </c>
      <c r="CJ26" s="30">
        <f t="shared" si="61"/>
        <v>67.801300678013007</v>
      </c>
      <c r="CK26" s="30">
        <f t="shared" si="61"/>
        <v>67.716970702045316</v>
      </c>
      <c r="CL26" s="30">
        <f t="shared" si="61"/>
        <v>67.632850241545881</v>
      </c>
      <c r="CM26" s="30">
        <f t="shared" si="61"/>
        <v>67.548938516680451</v>
      </c>
      <c r="CN26" s="30">
        <f t="shared" si="61"/>
        <v>67.465234751480097</v>
      </c>
      <c r="CO26" s="30">
        <f t="shared" si="61"/>
        <v>67.381738173817368</v>
      </c>
      <c r="CP26" s="30">
        <f t="shared" si="61"/>
        <v>67.298448015382505</v>
      </c>
      <c r="CQ26" s="30">
        <f t="shared" si="61"/>
        <v>67.215363511659802</v>
      </c>
      <c r="CR26" s="30">
        <f t="shared" si="61"/>
        <v>67.132483901904365</v>
      </c>
      <c r="CS26" s="30">
        <f t="shared" si="61"/>
        <v>67.049808429118769</v>
      </c>
      <c r="CT26" s="30">
        <f t="shared" si="61"/>
        <v>66.967336340030059</v>
      </c>
      <c r="CU26" s="30">
        <f t="shared" si="61"/>
        <v>66.885066885066891</v>
      </c>
      <c r="CV26" s="30">
        <f t="shared" si="61"/>
        <v>66.802999318336745</v>
      </c>
      <c r="CW26" s="30">
        <f t="shared" si="61"/>
        <v>66.721132897603482</v>
      </c>
      <c r="CX26" s="30">
        <f t="shared" si="61"/>
        <v>66.63946688426492</v>
      </c>
      <c r="CY26" s="30">
        <f t="shared" si="61"/>
        <v>66.558000543330607</v>
      </c>
      <c r="CZ26" s="30">
        <f t="shared" si="61"/>
        <v>66.476733143399812</v>
      </c>
      <c r="DA26" s="30">
        <f t="shared" si="61"/>
        <v>66.395663956639552</v>
      </c>
      <c r="DB26" s="30">
        <f t="shared" si="61"/>
        <v>66.314792258763035</v>
      </c>
      <c r="DC26" s="30">
        <f t="shared" si="61"/>
        <v>66.234117329007844</v>
      </c>
      <c r="DD26" s="30">
        <f t="shared" si="61"/>
        <v>66.153638450114755</v>
      </c>
      <c r="DE26" s="30">
        <f t="shared" si="61"/>
        <v>66.073354908306371</v>
      </c>
      <c r="DF26" s="30">
        <f t="shared" si="61"/>
        <v>65.993265993266007</v>
      </c>
      <c r="DG26" s="30">
        <f t="shared" si="61"/>
        <v>65.913370998116761</v>
      </c>
      <c r="DH26" s="30">
        <f t="shared" si="61"/>
        <v>65.833669219400775</v>
      </c>
      <c r="DI26" s="30">
        <f t="shared" si="61"/>
        <v>65.754159957058505</v>
      </c>
      <c r="DJ26" s="30">
        <f t="shared" si="61"/>
        <v>65.674842514408255</v>
      </c>
      <c r="DK26" s="30">
        <f t="shared" si="61"/>
        <v>65.595716198125842</v>
      </c>
      <c r="DL26" s="30">
        <f t="shared" si="61"/>
        <v>65.516780318224363</v>
      </c>
      <c r="DM26" s="30">
        <f t="shared" si="61"/>
        <v>65.438034188034194</v>
      </c>
      <c r="DN26" s="30">
        <f t="shared" si="61"/>
        <v>65.359477124183016</v>
      </c>
      <c r="DO26" s="30">
        <f t="shared" si="61"/>
        <v>65.281108446576084</v>
      </c>
      <c r="DP26" s="30">
        <f t="shared" si="61"/>
        <v>65.202927478376594</v>
      </c>
      <c r="DQ26" s="30">
        <f t="shared" si="61"/>
        <v>65.124933545986167</v>
      </c>
      <c r="DR26" s="30">
        <f t="shared" si="61"/>
        <v>65.047125979025623</v>
      </c>
      <c r="DS26" s="30">
        <f t="shared" si="61"/>
        <v>64.969504110315569</v>
      </c>
      <c r="DT26" s="30">
        <f t="shared" si="61"/>
        <v>64.892067275857499</v>
      </c>
      <c r="DU26" s="30">
        <f t="shared" si="61"/>
        <v>64.814814814814824</v>
      </c>
      <c r="DV26" s="30">
        <f t="shared" si="61"/>
        <v>64.73774606949398</v>
      </c>
      <c r="DW26" s="30">
        <f t="shared" si="61"/>
        <v>64.660860385325947</v>
      </c>
      <c r="DX26" s="30">
        <f t="shared" si="61"/>
        <v>64.584157110847499</v>
      </c>
      <c r="DY26" s="30">
        <f t="shared" si="61"/>
        <v>64.507635597682992</v>
      </c>
      <c r="DZ26" s="30">
        <f t="shared" si="61"/>
        <v>64.43129520052598</v>
      </c>
      <c r="EA26" s="30">
        <f t="shared" si="61"/>
        <v>64.355135277121093</v>
      </c>
      <c r="EB26" s="30">
        <f t="shared" si="61"/>
        <v>64.279155188246094</v>
      </c>
      <c r="EC26" s="30">
        <f t="shared" si="61"/>
        <v>64.203354297693934</v>
      </c>
      <c r="ED26" s="30">
        <f t="shared" si="61"/>
        <v>64.127731972254949</v>
      </c>
      <c r="EE26" s="30">
        <f t="shared" si="61"/>
        <v>64.052287581699346</v>
      </c>
      <c r="EF26" s="30">
        <f t="shared" si="61"/>
        <v>63.977020498759629</v>
      </c>
      <c r="EG26" s="30">
        <f t="shared" si="61"/>
        <v>63.901930099113201</v>
      </c>
      <c r="EH26" s="30">
        <f t="shared" si="61"/>
        <v>63.827015761365118</v>
      </c>
      <c r="EI26" s="30">
        <f t="shared" ref="EI26:FZ26" si="62">$B$12*$G$24/EI24/$E$12/$H$26</f>
        <v>63.752276867030965</v>
      </c>
      <c r="EJ26" s="30">
        <f t="shared" si="62"/>
        <v>63.677712800519821</v>
      </c>
      <c r="EK26" s="30">
        <f t="shared" si="62"/>
        <v>63.603322949117342</v>
      </c>
      <c r="EL26" s="30">
        <f t="shared" si="62"/>
        <v>63.529106702969017</v>
      </c>
      <c r="EM26" s="30">
        <f t="shared" si="62"/>
        <v>63.45506345506346</v>
      </c>
      <c r="EN26" s="30">
        <f t="shared" si="62"/>
        <v>63.381192601215879</v>
      </c>
      <c r="EO26" s="30">
        <f t="shared" si="62"/>
        <v>63.307493540051688</v>
      </c>
      <c r="EP26" s="30">
        <f t="shared" si="62"/>
        <v>63.23396567299006</v>
      </c>
      <c r="EQ26" s="30">
        <f t="shared" si="62"/>
        <v>63.160608404227894</v>
      </c>
      <c r="ER26" s="30">
        <f t="shared" si="62"/>
        <v>63.087421140723571</v>
      </c>
      <c r="ES26" s="30">
        <f t="shared" si="62"/>
        <v>63.014403292181072</v>
      </c>
      <c r="ET26" s="30">
        <f t="shared" si="62"/>
        <v>62.941554271034043</v>
      </c>
      <c r="EU26" s="30">
        <f t="shared" si="62"/>
        <v>62.868873492430076</v>
      </c>
      <c r="EV26" s="30">
        <f t="shared" si="62"/>
        <v>62.796360374215048</v>
      </c>
      <c r="EW26" s="30">
        <f t="shared" si="62"/>
        <v>62.724014336917556</v>
      </c>
      <c r="EX26" s="30">
        <f t="shared" si="62"/>
        <v>62.651834803733543</v>
      </c>
      <c r="EY26" s="30">
        <f t="shared" si="62"/>
        <v>62.57982120051085</v>
      </c>
      <c r="EZ26" s="30">
        <f t="shared" si="62"/>
        <v>62.507972955734154</v>
      </c>
      <c r="FA26" s="30">
        <f t="shared" si="62"/>
        <v>62.436289500509695</v>
      </c>
      <c r="FB26" s="30">
        <f t="shared" si="62"/>
        <v>62.364770268550338</v>
      </c>
      <c r="FC26" s="30">
        <f t="shared" si="62"/>
        <v>62.293414696160688</v>
      </c>
      <c r="FD26" s="30">
        <f t="shared" si="62"/>
        <v>62.222222222222221</v>
      </c>
      <c r="FE26" s="30">
        <f t="shared" si="62"/>
        <v>62.151192288178585</v>
      </c>
      <c r="FF26" s="30">
        <f t="shared" si="62"/>
        <v>62.080324338021029</v>
      </c>
      <c r="FG26" s="30">
        <f t="shared" si="62"/>
        <v>62.00961781827386</v>
      </c>
      <c r="FH26" s="30">
        <f t="shared" si="62"/>
        <v>61.939072177980023</v>
      </c>
      <c r="FI26" s="30">
        <f t="shared" si="62"/>
        <v>61.868686868686872</v>
      </c>
      <c r="FJ26" s="30">
        <f t="shared" si="62"/>
        <v>61.798461344431836</v>
      </c>
      <c r="FK26" s="30">
        <f t="shared" si="62"/>
        <v>61.728395061728399</v>
      </c>
      <c r="FL26" s="30">
        <f t="shared" si="62"/>
        <v>61.658487479552036</v>
      </c>
      <c r="FM26" s="30">
        <f t="shared" si="62"/>
        <v>61.588738059326296</v>
      </c>
      <c r="FN26" s="30">
        <f t="shared" si="62"/>
        <v>61.519146264908983</v>
      </c>
      <c r="FO26" s="30">
        <f t="shared" si="62"/>
        <v>61.449711562578379</v>
      </c>
      <c r="FP26" s="30">
        <f t="shared" si="62"/>
        <v>61.38043342101966</v>
      </c>
      <c r="FQ26" s="30">
        <f t="shared" si="62"/>
        <v>61.311311311311322</v>
      </c>
      <c r="FR26" s="30">
        <f t="shared" si="62"/>
        <v>61.242344706911631</v>
      </c>
      <c r="FS26" s="30">
        <f t="shared" si="62"/>
        <v>61.173533083645445</v>
      </c>
      <c r="FT26" s="30">
        <f t="shared" si="62"/>
        <v>61.104875919690734</v>
      </c>
      <c r="FU26" s="30">
        <f t="shared" si="62"/>
        <v>61.036372695565518</v>
      </c>
      <c r="FV26" s="30">
        <f t="shared" si="62"/>
        <v>60.968022894114718</v>
      </c>
      <c r="FW26" s="30">
        <f t="shared" si="62"/>
        <v>60.899826000497143</v>
      </c>
      <c r="FX26" s="30">
        <f t="shared" si="62"/>
        <v>60.831781502172561</v>
      </c>
      <c r="FY26" s="30">
        <f t="shared" si="62"/>
        <v>60.763888888888886</v>
      </c>
      <c r="FZ26" s="30">
        <f t="shared" si="62"/>
        <v>60.696147652669389</v>
      </c>
    </row>
    <row r="27" spans="1:182">
      <c r="H27">
        <v>0.5</v>
      </c>
      <c r="J27" s="30">
        <f>$B$12*$G$24/J24/$E$12/$H$27</f>
        <v>112.64367816091954</v>
      </c>
      <c r="K27" s="30">
        <f t="shared" ref="K27:BV27" si="63">$B$12*$G$24/K24/$E$12/$H$27</f>
        <v>112.48852157943067</v>
      </c>
      <c r="L27" s="30">
        <f t="shared" si="63"/>
        <v>112.33379183860615</v>
      </c>
      <c r="M27" s="30">
        <f t="shared" si="63"/>
        <v>112.17948717948718</v>
      </c>
      <c r="N27" s="30">
        <f t="shared" si="63"/>
        <v>112.02560585276633</v>
      </c>
      <c r="O27" s="30">
        <f t="shared" si="63"/>
        <v>111.87214611872146</v>
      </c>
      <c r="P27" s="30">
        <f t="shared" si="63"/>
        <v>111.71910624715002</v>
      </c>
      <c r="Q27" s="30">
        <f t="shared" si="63"/>
        <v>111.56648451730418</v>
      </c>
      <c r="R27" s="30">
        <f t="shared" si="63"/>
        <v>111.41427921782628</v>
      </c>
      <c r="S27" s="30">
        <f t="shared" si="63"/>
        <v>111.26248864668484</v>
      </c>
      <c r="T27" s="30">
        <f t="shared" si="63"/>
        <v>111.1111111111111</v>
      </c>
      <c r="U27" s="30">
        <f t="shared" si="63"/>
        <v>110.96014492753623</v>
      </c>
      <c r="V27" s="30">
        <f t="shared" si="63"/>
        <v>110.80958842152872</v>
      </c>
      <c r="W27" s="30">
        <f t="shared" si="63"/>
        <v>110.65943992773261</v>
      </c>
      <c r="X27" s="30">
        <f t="shared" si="63"/>
        <v>110.50969778980605</v>
      </c>
      <c r="Y27" s="30">
        <f t="shared" si="63"/>
        <v>110.36036036036036</v>
      </c>
      <c r="Z27" s="30">
        <f t="shared" si="63"/>
        <v>110.21142600089968</v>
      </c>
      <c r="AA27" s="30">
        <f t="shared" si="63"/>
        <v>110.062893081761</v>
      </c>
      <c r="AB27" s="30">
        <f t="shared" si="63"/>
        <v>109.91475998205475</v>
      </c>
      <c r="AC27" s="30">
        <f t="shared" si="63"/>
        <v>109.76702508960574</v>
      </c>
      <c r="AD27" s="30">
        <f t="shared" si="63"/>
        <v>109.61968680089485</v>
      </c>
      <c r="AE27" s="30">
        <f t="shared" si="63"/>
        <v>109.47274352100089</v>
      </c>
      <c r="AF27" s="30">
        <f t="shared" si="63"/>
        <v>109.32619366354307</v>
      </c>
      <c r="AG27" s="30">
        <f t="shared" si="63"/>
        <v>109.18003565062389</v>
      </c>
      <c r="AH27" s="30">
        <f t="shared" si="63"/>
        <v>109.03426791277258</v>
      </c>
      <c r="AI27" s="30">
        <f t="shared" si="63"/>
        <v>108.8888888888889</v>
      </c>
      <c r="AJ27" s="30">
        <f t="shared" si="63"/>
        <v>108.74389702618731</v>
      </c>
      <c r="AK27" s="30">
        <f t="shared" si="63"/>
        <v>108.59929078014186</v>
      </c>
      <c r="AL27" s="30">
        <f t="shared" si="63"/>
        <v>108.45506861443117</v>
      </c>
      <c r="AM27" s="30">
        <f t="shared" si="63"/>
        <v>108.31122900088417</v>
      </c>
      <c r="AN27" s="30">
        <f t="shared" si="63"/>
        <v>108.16777041942605</v>
      </c>
      <c r="AO27" s="30">
        <f t="shared" si="63"/>
        <v>108.0246913580247</v>
      </c>
      <c r="AP27" s="30">
        <f t="shared" si="63"/>
        <v>107.8819903126376</v>
      </c>
      <c r="AQ27" s="30">
        <f t="shared" si="63"/>
        <v>107.7396657871592</v>
      </c>
      <c r="AR27" s="30">
        <f t="shared" si="63"/>
        <v>107.59771629336846</v>
      </c>
      <c r="AS27" s="30">
        <f t="shared" si="63"/>
        <v>107.45614035087719</v>
      </c>
      <c r="AT27" s="30">
        <f t="shared" si="63"/>
        <v>107.3149364870784</v>
      </c>
      <c r="AU27" s="30">
        <f t="shared" si="63"/>
        <v>107.17410323709537</v>
      </c>
      <c r="AV27" s="30">
        <f t="shared" si="63"/>
        <v>107.03363914373089</v>
      </c>
      <c r="AW27" s="30">
        <f t="shared" si="63"/>
        <v>106.89354275741709</v>
      </c>
      <c r="AX27" s="30">
        <f t="shared" si="63"/>
        <v>106.75381263616559</v>
      </c>
      <c r="AY27" s="30">
        <f t="shared" si="63"/>
        <v>106.61444734551783</v>
      </c>
      <c r="AZ27" s="30">
        <f t="shared" si="63"/>
        <v>106.47544545849631</v>
      </c>
      <c r="BA27" s="30">
        <f t="shared" si="63"/>
        <v>106.33680555555556</v>
      </c>
      <c r="BB27" s="30">
        <f t="shared" si="63"/>
        <v>106.19852622453402</v>
      </c>
      <c r="BC27" s="30">
        <f t="shared" si="63"/>
        <v>106.06060606060606</v>
      </c>
      <c r="BD27" s="30">
        <f t="shared" si="63"/>
        <v>105.92304366623432</v>
      </c>
      <c r="BE27" s="30">
        <f t="shared" si="63"/>
        <v>105.78583765112262</v>
      </c>
      <c r="BF27" s="30">
        <f t="shared" si="63"/>
        <v>105.64898663216904</v>
      </c>
      <c r="BG27" s="30">
        <f t="shared" si="63"/>
        <v>105.51248923341946</v>
      </c>
      <c r="BH27" s="30">
        <f t="shared" si="63"/>
        <v>105.3763440860215</v>
      </c>
      <c r="BI27" s="30">
        <f t="shared" si="63"/>
        <v>105.2405498281787</v>
      </c>
      <c r="BJ27" s="30">
        <f t="shared" si="63"/>
        <v>105.10510510510511</v>
      </c>
      <c r="BK27" s="30">
        <f t="shared" si="63"/>
        <v>104.97000856898029</v>
      </c>
      <c r="BL27" s="30">
        <f t="shared" si="63"/>
        <v>104.83525887890458</v>
      </c>
      <c r="BM27" s="30">
        <f t="shared" si="63"/>
        <v>104.70085470085469</v>
      </c>
      <c r="BN27" s="30">
        <f t="shared" si="63"/>
        <v>104.56679470763977</v>
      </c>
      <c r="BO27" s="30">
        <f t="shared" si="63"/>
        <v>104.43307757885763</v>
      </c>
      <c r="BP27" s="30">
        <f t="shared" si="63"/>
        <v>104.29970200085143</v>
      </c>
      <c r="BQ27" s="30">
        <f t="shared" si="63"/>
        <v>104.16666666666667</v>
      </c>
      <c r="BR27" s="30">
        <f t="shared" si="63"/>
        <v>104.0339702760085</v>
      </c>
      <c r="BS27" s="30">
        <f t="shared" si="63"/>
        <v>103.90161153519932</v>
      </c>
      <c r="BT27" s="30">
        <f t="shared" si="63"/>
        <v>103.76958915713681</v>
      </c>
      <c r="BU27" s="30">
        <f t="shared" si="63"/>
        <v>103.6379018612521</v>
      </c>
      <c r="BV27" s="30">
        <f t="shared" si="63"/>
        <v>103.50654837346853</v>
      </c>
      <c r="BW27" s="30">
        <f t="shared" ref="BW27:EH27" si="64">$B$12*$G$24/BW24/$E$12/$H$27</f>
        <v>103.37552742616033</v>
      </c>
      <c r="BX27" s="30">
        <f t="shared" si="64"/>
        <v>103.2448377581121</v>
      </c>
      <c r="BY27" s="30">
        <f t="shared" si="64"/>
        <v>103.11447811447812</v>
      </c>
      <c r="BZ27" s="30">
        <f t="shared" si="64"/>
        <v>102.98444724674232</v>
      </c>
      <c r="CA27" s="30">
        <f t="shared" si="64"/>
        <v>102.85474391267843</v>
      </c>
      <c r="CB27" s="30">
        <f t="shared" si="64"/>
        <v>102.72536687631028</v>
      </c>
      <c r="CC27" s="30">
        <f t="shared" si="64"/>
        <v>102.5963149078727</v>
      </c>
      <c r="CD27" s="30">
        <f t="shared" si="64"/>
        <v>102.46758678377249</v>
      </c>
      <c r="CE27" s="30">
        <f t="shared" si="64"/>
        <v>102.3391812865497</v>
      </c>
      <c r="CF27" s="30">
        <f t="shared" si="64"/>
        <v>102.21109720483939</v>
      </c>
      <c r="CG27" s="30">
        <f t="shared" si="64"/>
        <v>102.08333333333333</v>
      </c>
      <c r="CH27" s="30">
        <f t="shared" si="64"/>
        <v>101.9558884727424</v>
      </c>
      <c r="CI27" s="30">
        <f t="shared" si="64"/>
        <v>101.82876142975893</v>
      </c>
      <c r="CJ27" s="30">
        <f t="shared" si="64"/>
        <v>101.70195101701951</v>
      </c>
      <c r="CK27" s="30">
        <f t="shared" si="64"/>
        <v>101.57545605306798</v>
      </c>
      <c r="CL27" s="30">
        <f t="shared" si="64"/>
        <v>101.44927536231883</v>
      </c>
      <c r="CM27" s="30">
        <f t="shared" si="64"/>
        <v>101.32340777502067</v>
      </c>
      <c r="CN27" s="30">
        <f t="shared" si="64"/>
        <v>101.19785212722014</v>
      </c>
      <c r="CO27" s="30">
        <f t="shared" si="64"/>
        <v>101.07260726072606</v>
      </c>
      <c r="CP27" s="30">
        <f t="shared" si="64"/>
        <v>100.94767202307376</v>
      </c>
      <c r="CQ27" s="30">
        <f t="shared" si="64"/>
        <v>100.8230452674897</v>
      </c>
      <c r="CR27" s="30">
        <f t="shared" si="64"/>
        <v>100.69872585285655</v>
      </c>
      <c r="CS27" s="30">
        <f t="shared" si="64"/>
        <v>100.57471264367815</v>
      </c>
      <c r="CT27" s="30">
        <f t="shared" si="64"/>
        <v>100.4510045100451</v>
      </c>
      <c r="CU27" s="30">
        <f t="shared" si="64"/>
        <v>100.32760032760034</v>
      </c>
      <c r="CV27" s="30">
        <f t="shared" si="64"/>
        <v>100.20449897750511</v>
      </c>
      <c r="CW27" s="30">
        <f t="shared" si="64"/>
        <v>100.08169934640523</v>
      </c>
      <c r="CX27" s="30">
        <f t="shared" si="64"/>
        <v>99.959200326397379</v>
      </c>
      <c r="CY27" s="30">
        <f t="shared" si="64"/>
        <v>99.837000814995918</v>
      </c>
      <c r="CZ27" s="30">
        <f t="shared" si="64"/>
        <v>99.715099715099711</v>
      </c>
      <c r="DA27" s="30">
        <f t="shared" si="64"/>
        <v>99.593495934959336</v>
      </c>
      <c r="DB27" s="30">
        <f t="shared" si="64"/>
        <v>99.472188388144545</v>
      </c>
      <c r="DC27" s="30">
        <f t="shared" si="64"/>
        <v>99.351175993511774</v>
      </c>
      <c r="DD27" s="30">
        <f t="shared" si="64"/>
        <v>99.230457675172133</v>
      </c>
      <c r="DE27" s="30">
        <f t="shared" si="64"/>
        <v>99.110032362459549</v>
      </c>
      <c r="DF27" s="30">
        <f t="shared" si="64"/>
        <v>98.989898989899004</v>
      </c>
      <c r="DG27" s="30">
        <f t="shared" si="64"/>
        <v>98.870056497175142</v>
      </c>
      <c r="DH27" s="30">
        <f t="shared" si="64"/>
        <v>98.750503829101163</v>
      </c>
      <c r="DI27" s="30">
        <f t="shared" si="64"/>
        <v>98.631239935587757</v>
      </c>
      <c r="DJ27" s="30">
        <f t="shared" si="64"/>
        <v>98.512263771612382</v>
      </c>
      <c r="DK27" s="30">
        <f t="shared" si="64"/>
        <v>98.393574297188763</v>
      </c>
      <c r="DL27" s="30">
        <f t="shared" si="64"/>
        <v>98.275170477336545</v>
      </c>
      <c r="DM27" s="30">
        <f t="shared" si="64"/>
        <v>98.157051282051285</v>
      </c>
      <c r="DN27" s="30">
        <f t="shared" si="64"/>
        <v>98.039215686274517</v>
      </c>
      <c r="DO27" s="30">
        <f t="shared" si="64"/>
        <v>97.921662669864119</v>
      </c>
      <c r="DP27" s="30">
        <f t="shared" si="64"/>
        <v>97.804391217564884</v>
      </c>
      <c r="DQ27" s="30">
        <f t="shared" si="64"/>
        <v>97.687400318979257</v>
      </c>
      <c r="DR27" s="30">
        <f t="shared" si="64"/>
        <v>97.570688968538434</v>
      </c>
      <c r="DS27" s="30">
        <f t="shared" si="64"/>
        <v>97.454256165473353</v>
      </c>
      <c r="DT27" s="30">
        <f t="shared" si="64"/>
        <v>97.338100913786249</v>
      </c>
      <c r="DU27" s="30">
        <f t="shared" si="64"/>
        <v>97.222222222222229</v>
      </c>
      <c r="DV27" s="30">
        <f t="shared" si="64"/>
        <v>97.106619104240977</v>
      </c>
      <c r="DW27" s="30">
        <f t="shared" si="64"/>
        <v>96.99129057798892</v>
      </c>
      <c r="DX27" s="30">
        <f t="shared" si="64"/>
        <v>96.876235666271256</v>
      </c>
      <c r="DY27" s="30">
        <f t="shared" si="64"/>
        <v>96.761453396524487</v>
      </c>
      <c r="DZ27" s="30">
        <f t="shared" si="64"/>
        <v>96.646942800788963</v>
      </c>
      <c r="EA27" s="30">
        <f t="shared" si="64"/>
        <v>96.532702915681639</v>
      </c>
      <c r="EB27" s="30">
        <f t="shared" si="64"/>
        <v>96.418732782369148</v>
      </c>
      <c r="EC27" s="30">
        <f t="shared" si="64"/>
        <v>96.305031446540895</v>
      </c>
      <c r="ED27" s="30">
        <f t="shared" si="64"/>
        <v>96.191597958382417</v>
      </c>
      <c r="EE27" s="30">
        <f t="shared" si="64"/>
        <v>96.078431372549019</v>
      </c>
      <c r="EF27" s="30">
        <f t="shared" si="64"/>
        <v>95.965530748139443</v>
      </c>
      <c r="EG27" s="30">
        <f t="shared" si="64"/>
        <v>95.852895148669802</v>
      </c>
      <c r="EH27" s="30">
        <f t="shared" si="64"/>
        <v>95.740523642047677</v>
      </c>
      <c r="EI27" s="30">
        <f t="shared" ref="EI27:FZ27" si="65">$B$12*$G$24/EI24/$E$12/$H$27</f>
        <v>95.62841530054645</v>
      </c>
      <c r="EJ27" s="30">
        <f t="shared" si="65"/>
        <v>95.516569200779728</v>
      </c>
      <c r="EK27" s="30">
        <f t="shared" si="65"/>
        <v>95.404984423676012</v>
      </c>
      <c r="EL27" s="30">
        <f t="shared" si="65"/>
        <v>95.293660054453525</v>
      </c>
      <c r="EM27" s="30">
        <f t="shared" si="65"/>
        <v>95.182595182595193</v>
      </c>
      <c r="EN27" s="30">
        <f t="shared" si="65"/>
        <v>95.071788901823822</v>
      </c>
      <c r="EO27" s="30">
        <f t="shared" si="65"/>
        <v>94.961240310077528</v>
      </c>
      <c r="EP27" s="30">
        <f t="shared" si="65"/>
        <v>94.850948509485093</v>
      </c>
      <c r="EQ27" s="30">
        <f t="shared" si="65"/>
        <v>94.740912606341837</v>
      </c>
      <c r="ER27" s="30">
        <f t="shared" si="65"/>
        <v>94.631131711085359</v>
      </c>
      <c r="ES27" s="30">
        <f t="shared" si="65"/>
        <v>94.521604938271608</v>
      </c>
      <c r="ET27" s="30">
        <f t="shared" si="65"/>
        <v>94.412331406551061</v>
      </c>
      <c r="EU27" s="30">
        <f t="shared" si="65"/>
        <v>94.303310238645111</v>
      </c>
      <c r="EV27" s="30">
        <f t="shared" si="65"/>
        <v>94.194540561322569</v>
      </c>
      <c r="EW27" s="30">
        <f t="shared" si="65"/>
        <v>94.086021505376337</v>
      </c>
      <c r="EX27" s="30">
        <f t="shared" si="65"/>
        <v>93.977752205600311</v>
      </c>
      <c r="EY27" s="30">
        <f t="shared" si="65"/>
        <v>93.869731800766274</v>
      </c>
      <c r="EZ27" s="30">
        <f t="shared" si="65"/>
        <v>93.761959433601234</v>
      </c>
      <c r="FA27" s="30">
        <f t="shared" si="65"/>
        <v>93.654434250764538</v>
      </c>
      <c r="FB27" s="30">
        <f t="shared" si="65"/>
        <v>93.54715540282551</v>
      </c>
      <c r="FC27" s="30">
        <f t="shared" si="65"/>
        <v>93.440122044241036</v>
      </c>
      <c r="FD27" s="30">
        <f t="shared" si="65"/>
        <v>93.333333333333329</v>
      </c>
      <c r="FE27" s="30">
        <f t="shared" si="65"/>
        <v>93.226788432267881</v>
      </c>
      <c r="FF27" s="30">
        <f t="shared" si="65"/>
        <v>93.120486507031544</v>
      </c>
      <c r="FG27" s="30">
        <f t="shared" si="65"/>
        <v>93.014426727410793</v>
      </c>
      <c r="FH27" s="30">
        <f t="shared" si="65"/>
        <v>92.908608266970035</v>
      </c>
      <c r="FI27" s="30">
        <f t="shared" si="65"/>
        <v>92.803030303030312</v>
      </c>
      <c r="FJ27" s="30">
        <f t="shared" si="65"/>
        <v>92.69769201664775</v>
      </c>
      <c r="FK27" s="30">
        <f t="shared" si="65"/>
        <v>92.592592592592595</v>
      </c>
      <c r="FL27" s="30">
        <f t="shared" si="65"/>
        <v>92.487731219328055</v>
      </c>
      <c r="FM27" s="30">
        <f t="shared" si="65"/>
        <v>92.383107088989448</v>
      </c>
      <c r="FN27" s="30">
        <f t="shared" si="65"/>
        <v>92.278719397363474</v>
      </c>
      <c r="FO27" s="30">
        <f t="shared" si="65"/>
        <v>92.174567343867565</v>
      </c>
      <c r="FP27" s="30">
        <f t="shared" si="65"/>
        <v>92.07065013152949</v>
      </c>
      <c r="FQ27" s="30">
        <f t="shared" si="65"/>
        <v>91.966966966966979</v>
      </c>
      <c r="FR27" s="30">
        <f t="shared" si="65"/>
        <v>91.863517060367442</v>
      </c>
      <c r="FS27" s="30">
        <f t="shared" si="65"/>
        <v>91.760299625468164</v>
      </c>
      <c r="FT27" s="30">
        <f t="shared" si="65"/>
        <v>91.657313879536105</v>
      </c>
      <c r="FU27" s="30">
        <f t="shared" si="65"/>
        <v>91.554559043348277</v>
      </c>
      <c r="FV27" s="30">
        <f t="shared" si="65"/>
        <v>91.45203434117208</v>
      </c>
      <c r="FW27" s="30">
        <f t="shared" si="65"/>
        <v>91.349739000745714</v>
      </c>
      <c r="FX27" s="30">
        <f t="shared" si="65"/>
        <v>91.247672253258841</v>
      </c>
      <c r="FY27" s="30">
        <f t="shared" si="65"/>
        <v>91.145833333333329</v>
      </c>
      <c r="FZ27" s="30">
        <f t="shared" si="65"/>
        <v>91.044221479004079</v>
      </c>
    </row>
    <row r="28" spans="1:182">
      <c r="H28">
        <v>0.25</v>
      </c>
      <c r="J28" s="30">
        <f>$B$12*$G$24/J24/$E$12/$H$28</f>
        <v>225.28735632183907</v>
      </c>
      <c r="K28" s="30">
        <f t="shared" ref="K28:BV28" si="66">$B$12*$G$24/K24/$E$12/$H$28</f>
        <v>224.97704315886133</v>
      </c>
      <c r="L28" s="30">
        <f t="shared" si="66"/>
        <v>224.66758367721229</v>
      </c>
      <c r="M28" s="30">
        <f t="shared" si="66"/>
        <v>224.35897435897436</v>
      </c>
      <c r="N28" s="30">
        <f t="shared" si="66"/>
        <v>224.05121170553267</v>
      </c>
      <c r="O28" s="30">
        <f t="shared" si="66"/>
        <v>223.74429223744292</v>
      </c>
      <c r="P28" s="30">
        <f t="shared" si="66"/>
        <v>223.43821249430005</v>
      </c>
      <c r="Q28" s="30">
        <f t="shared" si="66"/>
        <v>223.13296903460835</v>
      </c>
      <c r="R28" s="30">
        <f t="shared" si="66"/>
        <v>222.82855843565255</v>
      </c>
      <c r="S28" s="30">
        <f t="shared" si="66"/>
        <v>222.52497729336969</v>
      </c>
      <c r="T28" s="30">
        <f t="shared" si="66"/>
        <v>222.2222222222222</v>
      </c>
      <c r="U28" s="30">
        <f t="shared" si="66"/>
        <v>221.92028985507247</v>
      </c>
      <c r="V28" s="30">
        <f t="shared" si="66"/>
        <v>221.61917684305743</v>
      </c>
      <c r="W28" s="30">
        <f t="shared" si="66"/>
        <v>221.31887985546521</v>
      </c>
      <c r="X28" s="30">
        <f t="shared" si="66"/>
        <v>221.01939557961211</v>
      </c>
      <c r="Y28" s="30">
        <f t="shared" si="66"/>
        <v>220.72072072072072</v>
      </c>
      <c r="Z28" s="30">
        <f t="shared" si="66"/>
        <v>220.42285200179936</v>
      </c>
      <c r="AA28" s="30">
        <f t="shared" si="66"/>
        <v>220.12578616352201</v>
      </c>
      <c r="AB28" s="30">
        <f t="shared" si="66"/>
        <v>219.82951996410949</v>
      </c>
      <c r="AC28" s="30">
        <f t="shared" si="66"/>
        <v>219.53405017921148</v>
      </c>
      <c r="AD28" s="30">
        <f t="shared" si="66"/>
        <v>219.23937360178971</v>
      </c>
      <c r="AE28" s="30">
        <f t="shared" si="66"/>
        <v>218.94548704200179</v>
      </c>
      <c r="AF28" s="30">
        <f t="shared" si="66"/>
        <v>218.65238732708613</v>
      </c>
      <c r="AG28" s="30">
        <f t="shared" si="66"/>
        <v>218.36007130124779</v>
      </c>
      <c r="AH28" s="30">
        <f t="shared" si="66"/>
        <v>218.06853582554515</v>
      </c>
      <c r="AI28" s="30">
        <f t="shared" si="66"/>
        <v>217.7777777777778</v>
      </c>
      <c r="AJ28" s="30">
        <f t="shared" si="66"/>
        <v>217.48779405237462</v>
      </c>
      <c r="AK28" s="30">
        <f t="shared" si="66"/>
        <v>217.19858156028371</v>
      </c>
      <c r="AL28" s="30">
        <f t="shared" si="66"/>
        <v>216.91013722886234</v>
      </c>
      <c r="AM28" s="30">
        <f t="shared" si="66"/>
        <v>216.62245800176834</v>
      </c>
      <c r="AN28" s="30">
        <f t="shared" si="66"/>
        <v>216.3355408388521</v>
      </c>
      <c r="AO28" s="30">
        <f t="shared" si="66"/>
        <v>216.04938271604939</v>
      </c>
      <c r="AP28" s="30">
        <f t="shared" si="66"/>
        <v>215.7639806252752</v>
      </c>
      <c r="AQ28" s="30">
        <f t="shared" si="66"/>
        <v>215.47933157431839</v>
      </c>
      <c r="AR28" s="30">
        <f t="shared" si="66"/>
        <v>215.19543258673693</v>
      </c>
      <c r="AS28" s="30">
        <f t="shared" si="66"/>
        <v>214.91228070175438</v>
      </c>
      <c r="AT28" s="30">
        <f t="shared" si="66"/>
        <v>214.6298729741568</v>
      </c>
      <c r="AU28" s="30">
        <f t="shared" si="66"/>
        <v>214.34820647419073</v>
      </c>
      <c r="AV28" s="30">
        <f t="shared" si="66"/>
        <v>214.06727828746179</v>
      </c>
      <c r="AW28" s="30">
        <f t="shared" si="66"/>
        <v>213.78708551483419</v>
      </c>
      <c r="AX28" s="30">
        <f t="shared" si="66"/>
        <v>213.50762527233118</v>
      </c>
      <c r="AY28" s="30">
        <f t="shared" si="66"/>
        <v>213.22889469103566</v>
      </c>
      <c r="AZ28" s="30">
        <f t="shared" si="66"/>
        <v>212.95089091699262</v>
      </c>
      <c r="BA28" s="30">
        <f t="shared" si="66"/>
        <v>212.67361111111111</v>
      </c>
      <c r="BB28" s="30">
        <f t="shared" si="66"/>
        <v>212.39705244906804</v>
      </c>
      <c r="BC28" s="30">
        <f t="shared" si="66"/>
        <v>212.12121212121212</v>
      </c>
      <c r="BD28" s="30">
        <f t="shared" si="66"/>
        <v>211.84608733246864</v>
      </c>
      <c r="BE28" s="30">
        <f t="shared" si="66"/>
        <v>211.57167530224524</v>
      </c>
      <c r="BF28" s="30">
        <f t="shared" si="66"/>
        <v>211.29797326433808</v>
      </c>
      <c r="BG28" s="30">
        <f t="shared" si="66"/>
        <v>211.02497846683892</v>
      </c>
      <c r="BH28" s="30">
        <f t="shared" si="66"/>
        <v>210.75268817204301</v>
      </c>
      <c r="BI28" s="30">
        <f t="shared" si="66"/>
        <v>210.4810996563574</v>
      </c>
      <c r="BJ28" s="30">
        <f t="shared" si="66"/>
        <v>210.21021021021022</v>
      </c>
      <c r="BK28" s="30">
        <f t="shared" si="66"/>
        <v>209.94001713796058</v>
      </c>
      <c r="BL28" s="30">
        <f t="shared" si="66"/>
        <v>209.67051775780917</v>
      </c>
      <c r="BM28" s="30">
        <f t="shared" si="66"/>
        <v>209.40170940170938</v>
      </c>
      <c r="BN28" s="30">
        <f t="shared" si="66"/>
        <v>209.13358941527954</v>
      </c>
      <c r="BO28" s="30">
        <f t="shared" si="66"/>
        <v>208.86615515771527</v>
      </c>
      <c r="BP28" s="30">
        <f t="shared" si="66"/>
        <v>208.59940400170285</v>
      </c>
      <c r="BQ28" s="30">
        <f t="shared" si="66"/>
        <v>208.33333333333334</v>
      </c>
      <c r="BR28" s="30">
        <f t="shared" si="66"/>
        <v>208.06794055201701</v>
      </c>
      <c r="BS28" s="30">
        <f t="shared" si="66"/>
        <v>207.80322307039864</v>
      </c>
      <c r="BT28" s="30">
        <f t="shared" si="66"/>
        <v>207.53917831427361</v>
      </c>
      <c r="BU28" s="30">
        <f t="shared" si="66"/>
        <v>207.27580372250421</v>
      </c>
      <c r="BV28" s="30">
        <f t="shared" si="66"/>
        <v>207.01309674693707</v>
      </c>
      <c r="BW28" s="30">
        <f t="shared" ref="BW28:EH28" si="67">$B$12*$G$24/BW24/$E$12/$H$28</f>
        <v>206.75105485232066</v>
      </c>
      <c r="BX28" s="30">
        <f t="shared" si="67"/>
        <v>206.4896755162242</v>
      </c>
      <c r="BY28" s="30">
        <f t="shared" si="67"/>
        <v>206.22895622895624</v>
      </c>
      <c r="BZ28" s="30">
        <f t="shared" si="67"/>
        <v>205.96889449348464</v>
      </c>
      <c r="CA28" s="30">
        <f t="shared" si="67"/>
        <v>205.70948782535686</v>
      </c>
      <c r="CB28" s="30">
        <f t="shared" si="67"/>
        <v>205.45073375262055</v>
      </c>
      <c r="CC28" s="30">
        <f t="shared" si="67"/>
        <v>205.19262981574539</v>
      </c>
      <c r="CD28" s="30">
        <f t="shared" si="67"/>
        <v>204.93517356754498</v>
      </c>
      <c r="CE28" s="30">
        <f t="shared" si="67"/>
        <v>204.67836257309941</v>
      </c>
      <c r="CF28" s="30">
        <f t="shared" si="67"/>
        <v>204.42219440967878</v>
      </c>
      <c r="CG28" s="30">
        <f t="shared" si="67"/>
        <v>204.16666666666666</v>
      </c>
      <c r="CH28" s="30">
        <f t="shared" si="67"/>
        <v>203.9117769454848</v>
      </c>
      <c r="CI28" s="30">
        <f t="shared" si="67"/>
        <v>203.65752285951785</v>
      </c>
      <c r="CJ28" s="30">
        <f t="shared" si="67"/>
        <v>203.40390203403902</v>
      </c>
      <c r="CK28" s="30">
        <f t="shared" si="67"/>
        <v>203.15091210613596</v>
      </c>
      <c r="CL28" s="30">
        <f t="shared" si="67"/>
        <v>202.89855072463766</v>
      </c>
      <c r="CM28" s="30">
        <f t="shared" si="67"/>
        <v>202.64681555004134</v>
      </c>
      <c r="CN28" s="30">
        <f t="shared" si="67"/>
        <v>202.39570425444029</v>
      </c>
      <c r="CO28" s="30">
        <f t="shared" si="67"/>
        <v>202.14521452145212</v>
      </c>
      <c r="CP28" s="30">
        <f t="shared" si="67"/>
        <v>201.89534404614753</v>
      </c>
      <c r="CQ28" s="30">
        <f t="shared" si="67"/>
        <v>201.64609053497941</v>
      </c>
      <c r="CR28" s="30">
        <f t="shared" si="67"/>
        <v>201.39745170571311</v>
      </c>
      <c r="CS28" s="30">
        <f t="shared" si="67"/>
        <v>201.14942528735631</v>
      </c>
      <c r="CT28" s="30">
        <f t="shared" si="67"/>
        <v>200.90200902009019</v>
      </c>
      <c r="CU28" s="30">
        <f t="shared" si="67"/>
        <v>200.65520065520067</v>
      </c>
      <c r="CV28" s="30">
        <f t="shared" si="67"/>
        <v>200.40899795501022</v>
      </c>
      <c r="CW28" s="30">
        <f t="shared" si="67"/>
        <v>200.16339869281046</v>
      </c>
      <c r="CX28" s="30">
        <f t="shared" si="67"/>
        <v>199.91840065279476</v>
      </c>
      <c r="CY28" s="30">
        <f t="shared" si="67"/>
        <v>199.67400162999184</v>
      </c>
      <c r="CZ28" s="30">
        <f t="shared" si="67"/>
        <v>199.43019943019942</v>
      </c>
      <c r="DA28" s="30">
        <f t="shared" si="67"/>
        <v>199.18699186991867</v>
      </c>
      <c r="DB28" s="30">
        <f t="shared" si="67"/>
        <v>198.94437677628909</v>
      </c>
      <c r="DC28" s="30">
        <f t="shared" si="67"/>
        <v>198.70235198702355</v>
      </c>
      <c r="DD28" s="30">
        <f t="shared" si="67"/>
        <v>198.46091535034427</v>
      </c>
      <c r="DE28" s="30">
        <f t="shared" si="67"/>
        <v>198.2200647249191</v>
      </c>
      <c r="DF28" s="30">
        <f t="shared" si="67"/>
        <v>197.97979797979801</v>
      </c>
      <c r="DG28" s="30">
        <f t="shared" si="67"/>
        <v>197.74011299435028</v>
      </c>
      <c r="DH28" s="30">
        <f t="shared" si="67"/>
        <v>197.50100765820233</v>
      </c>
      <c r="DI28" s="30">
        <f t="shared" si="67"/>
        <v>197.26247987117551</v>
      </c>
      <c r="DJ28" s="30">
        <f t="shared" si="67"/>
        <v>197.02452754322476</v>
      </c>
      <c r="DK28" s="30">
        <f t="shared" si="67"/>
        <v>196.78714859437753</v>
      </c>
      <c r="DL28" s="30">
        <f t="shared" si="67"/>
        <v>196.55034095467309</v>
      </c>
      <c r="DM28" s="30">
        <f t="shared" si="67"/>
        <v>196.31410256410257</v>
      </c>
      <c r="DN28" s="30">
        <f t="shared" si="67"/>
        <v>196.07843137254903</v>
      </c>
      <c r="DO28" s="30">
        <f t="shared" si="67"/>
        <v>195.84332533972824</v>
      </c>
      <c r="DP28" s="30">
        <f t="shared" si="67"/>
        <v>195.60878243512977</v>
      </c>
      <c r="DQ28" s="30">
        <f t="shared" si="67"/>
        <v>195.37480063795851</v>
      </c>
      <c r="DR28" s="30">
        <f t="shared" si="67"/>
        <v>195.14137793707687</v>
      </c>
      <c r="DS28" s="30">
        <f t="shared" si="67"/>
        <v>194.90851233094671</v>
      </c>
      <c r="DT28" s="30">
        <f t="shared" si="67"/>
        <v>194.6762018275725</v>
      </c>
      <c r="DU28" s="30">
        <f t="shared" si="67"/>
        <v>194.44444444444446</v>
      </c>
      <c r="DV28" s="30">
        <f t="shared" si="67"/>
        <v>194.21323820848195</v>
      </c>
      <c r="DW28" s="30">
        <f t="shared" si="67"/>
        <v>193.98258115597784</v>
      </c>
      <c r="DX28" s="30">
        <f t="shared" si="67"/>
        <v>193.75247133254251</v>
      </c>
      <c r="DY28" s="30">
        <f t="shared" si="67"/>
        <v>193.52290679304897</v>
      </c>
      <c r="DZ28" s="30">
        <f t="shared" si="67"/>
        <v>193.29388560157793</v>
      </c>
      <c r="EA28" s="30">
        <f t="shared" si="67"/>
        <v>193.06540583136328</v>
      </c>
      <c r="EB28" s="30">
        <f t="shared" si="67"/>
        <v>192.8374655647383</v>
      </c>
      <c r="EC28" s="30">
        <f t="shared" si="67"/>
        <v>192.61006289308179</v>
      </c>
      <c r="ED28" s="30">
        <f t="shared" si="67"/>
        <v>192.38319591676483</v>
      </c>
      <c r="EE28" s="30">
        <f t="shared" si="67"/>
        <v>192.15686274509804</v>
      </c>
      <c r="EF28" s="30">
        <f t="shared" si="67"/>
        <v>191.93106149627889</v>
      </c>
      <c r="EG28" s="30">
        <f t="shared" si="67"/>
        <v>191.7057902973396</v>
      </c>
      <c r="EH28" s="30">
        <f t="shared" si="67"/>
        <v>191.48104728409535</v>
      </c>
      <c r="EI28" s="30">
        <f t="shared" ref="EI28:FZ28" si="68">$B$12*$G$24/EI24/$E$12/$H$28</f>
        <v>191.2568306010929</v>
      </c>
      <c r="EJ28" s="30">
        <f t="shared" si="68"/>
        <v>191.03313840155946</v>
      </c>
      <c r="EK28" s="30">
        <f t="shared" si="68"/>
        <v>190.80996884735202</v>
      </c>
      <c r="EL28" s="30">
        <f t="shared" si="68"/>
        <v>190.58732010890705</v>
      </c>
      <c r="EM28" s="30">
        <f t="shared" si="68"/>
        <v>190.36519036519039</v>
      </c>
      <c r="EN28" s="30">
        <f t="shared" si="68"/>
        <v>190.14357780364764</v>
      </c>
      <c r="EO28" s="30">
        <f t="shared" si="68"/>
        <v>189.92248062015506</v>
      </c>
      <c r="EP28" s="30">
        <f t="shared" si="68"/>
        <v>189.70189701897019</v>
      </c>
      <c r="EQ28" s="30">
        <f t="shared" si="68"/>
        <v>189.48182521268367</v>
      </c>
      <c r="ER28" s="30">
        <f t="shared" si="68"/>
        <v>189.26226342217072</v>
      </c>
      <c r="ES28" s="30">
        <f t="shared" si="68"/>
        <v>189.04320987654322</v>
      </c>
      <c r="ET28" s="30">
        <f t="shared" si="68"/>
        <v>188.82466281310212</v>
      </c>
      <c r="EU28" s="30">
        <f t="shared" si="68"/>
        <v>188.60662047729022</v>
      </c>
      <c r="EV28" s="30">
        <f t="shared" si="68"/>
        <v>188.38908112264514</v>
      </c>
      <c r="EW28" s="30">
        <f t="shared" si="68"/>
        <v>188.17204301075267</v>
      </c>
      <c r="EX28" s="30">
        <f t="shared" si="68"/>
        <v>187.95550441120062</v>
      </c>
      <c r="EY28" s="30">
        <f t="shared" si="68"/>
        <v>187.73946360153255</v>
      </c>
      <c r="EZ28" s="30">
        <f t="shared" si="68"/>
        <v>187.52391886720247</v>
      </c>
      <c r="FA28" s="30">
        <f t="shared" si="68"/>
        <v>187.30886850152908</v>
      </c>
      <c r="FB28" s="30">
        <f t="shared" si="68"/>
        <v>187.09431080565102</v>
      </c>
      <c r="FC28" s="30">
        <f t="shared" si="68"/>
        <v>186.88024408848207</v>
      </c>
      <c r="FD28" s="30">
        <f t="shared" si="68"/>
        <v>186.66666666666666</v>
      </c>
      <c r="FE28" s="30">
        <f t="shared" si="68"/>
        <v>186.45357686453576</v>
      </c>
      <c r="FF28" s="30">
        <f t="shared" si="68"/>
        <v>186.24097301406309</v>
      </c>
      <c r="FG28" s="30">
        <f t="shared" si="68"/>
        <v>186.02885345482159</v>
      </c>
      <c r="FH28" s="30">
        <f t="shared" si="68"/>
        <v>185.81721653394007</v>
      </c>
      <c r="FI28" s="30">
        <f t="shared" si="68"/>
        <v>185.60606060606062</v>
      </c>
      <c r="FJ28" s="30">
        <f t="shared" si="68"/>
        <v>185.3953840332955</v>
      </c>
      <c r="FK28" s="30">
        <f t="shared" si="68"/>
        <v>185.18518518518519</v>
      </c>
      <c r="FL28" s="30">
        <f t="shared" si="68"/>
        <v>184.97546243865611</v>
      </c>
      <c r="FM28" s="30">
        <f t="shared" si="68"/>
        <v>184.7662141779789</v>
      </c>
      <c r="FN28" s="30">
        <f t="shared" si="68"/>
        <v>184.55743879472695</v>
      </c>
      <c r="FO28" s="30">
        <f t="shared" si="68"/>
        <v>184.34913468773513</v>
      </c>
      <c r="FP28" s="30">
        <f t="shared" si="68"/>
        <v>184.14130026305898</v>
      </c>
      <c r="FQ28" s="30">
        <f t="shared" si="68"/>
        <v>183.93393393393396</v>
      </c>
      <c r="FR28" s="30">
        <f t="shared" si="68"/>
        <v>183.72703412073488</v>
      </c>
      <c r="FS28" s="30">
        <f t="shared" si="68"/>
        <v>183.52059925093633</v>
      </c>
      <c r="FT28" s="30">
        <f t="shared" si="68"/>
        <v>183.31462775907221</v>
      </c>
      <c r="FU28" s="30">
        <f t="shared" si="68"/>
        <v>183.10911808669655</v>
      </c>
      <c r="FV28" s="30">
        <f t="shared" si="68"/>
        <v>182.90406868234416</v>
      </c>
      <c r="FW28" s="30">
        <f t="shared" si="68"/>
        <v>182.69947800149143</v>
      </c>
      <c r="FX28" s="30">
        <f t="shared" si="68"/>
        <v>182.49534450651768</v>
      </c>
      <c r="FY28" s="30">
        <f t="shared" si="68"/>
        <v>182.29166666666666</v>
      </c>
      <c r="FZ28" s="30">
        <f t="shared" si="68"/>
        <v>182.08844295800816</v>
      </c>
    </row>
    <row r="29" spans="1:182">
      <c r="H29">
        <v>0.125</v>
      </c>
      <c r="J29" s="30">
        <f>$B$12*$G$24/J24/$E$12/$H$29</f>
        <v>450.57471264367814</v>
      </c>
      <c r="K29" s="30">
        <f t="shared" ref="K29:BV29" si="69">$B$12*$G$24/K24/$E$12/$H$29</f>
        <v>449.95408631772267</v>
      </c>
      <c r="L29" s="30">
        <f t="shared" si="69"/>
        <v>449.33516735442458</v>
      </c>
      <c r="M29" s="30">
        <f t="shared" si="69"/>
        <v>448.71794871794873</v>
      </c>
      <c r="N29" s="30">
        <f t="shared" si="69"/>
        <v>448.10242341106533</v>
      </c>
      <c r="O29" s="30">
        <f t="shared" si="69"/>
        <v>447.48858447488584</v>
      </c>
      <c r="P29" s="30">
        <f t="shared" si="69"/>
        <v>446.87642498860009</v>
      </c>
      <c r="Q29" s="30">
        <f t="shared" si="69"/>
        <v>446.2659380692167</v>
      </c>
      <c r="R29" s="30">
        <f t="shared" si="69"/>
        <v>445.65711687130511</v>
      </c>
      <c r="S29" s="30">
        <f t="shared" si="69"/>
        <v>445.04995458673937</v>
      </c>
      <c r="T29" s="30">
        <f t="shared" si="69"/>
        <v>444.4444444444444</v>
      </c>
      <c r="U29" s="30">
        <f t="shared" si="69"/>
        <v>443.84057971014494</v>
      </c>
      <c r="V29" s="30">
        <f t="shared" si="69"/>
        <v>443.23835368611486</v>
      </c>
      <c r="W29" s="30">
        <f t="shared" si="69"/>
        <v>442.63775971093042</v>
      </c>
      <c r="X29" s="30">
        <f t="shared" si="69"/>
        <v>442.03879115922422</v>
      </c>
      <c r="Y29" s="30">
        <f t="shared" si="69"/>
        <v>441.44144144144144</v>
      </c>
      <c r="Z29" s="30">
        <f t="shared" si="69"/>
        <v>440.84570400359871</v>
      </c>
      <c r="AA29" s="30">
        <f t="shared" si="69"/>
        <v>440.25157232704402</v>
      </c>
      <c r="AB29" s="30">
        <f t="shared" si="69"/>
        <v>439.65903992821899</v>
      </c>
      <c r="AC29" s="30">
        <f t="shared" si="69"/>
        <v>439.06810035842295</v>
      </c>
      <c r="AD29" s="30">
        <f t="shared" si="69"/>
        <v>438.47874720357942</v>
      </c>
      <c r="AE29" s="30">
        <f t="shared" si="69"/>
        <v>437.89097408400357</v>
      </c>
      <c r="AF29" s="30">
        <f t="shared" si="69"/>
        <v>437.30477465417226</v>
      </c>
      <c r="AG29" s="30">
        <f t="shared" si="69"/>
        <v>436.72014260249557</v>
      </c>
      <c r="AH29" s="30">
        <f t="shared" si="69"/>
        <v>436.13707165109031</v>
      </c>
      <c r="AI29" s="30">
        <f t="shared" si="69"/>
        <v>435.5555555555556</v>
      </c>
      <c r="AJ29" s="30">
        <f t="shared" si="69"/>
        <v>434.97558810474925</v>
      </c>
      <c r="AK29" s="30">
        <f t="shared" si="69"/>
        <v>434.39716312056743</v>
      </c>
      <c r="AL29" s="30">
        <f t="shared" si="69"/>
        <v>433.82027445772468</v>
      </c>
      <c r="AM29" s="30">
        <f t="shared" si="69"/>
        <v>433.24491600353667</v>
      </c>
      <c r="AN29" s="30">
        <f t="shared" si="69"/>
        <v>432.67108167770419</v>
      </c>
      <c r="AO29" s="30">
        <f t="shared" si="69"/>
        <v>432.09876543209879</v>
      </c>
      <c r="AP29" s="30">
        <f t="shared" si="69"/>
        <v>431.52796125055039</v>
      </c>
      <c r="AQ29" s="30">
        <f t="shared" si="69"/>
        <v>430.95866314863679</v>
      </c>
      <c r="AR29" s="30">
        <f t="shared" si="69"/>
        <v>430.39086517347386</v>
      </c>
      <c r="AS29" s="30">
        <f t="shared" si="69"/>
        <v>429.82456140350877</v>
      </c>
      <c r="AT29" s="30">
        <f t="shared" si="69"/>
        <v>429.25974594831359</v>
      </c>
      <c r="AU29" s="30">
        <f t="shared" si="69"/>
        <v>428.69641294838146</v>
      </c>
      <c r="AV29" s="30">
        <f t="shared" si="69"/>
        <v>428.13455657492358</v>
      </c>
      <c r="AW29" s="30">
        <f t="shared" si="69"/>
        <v>427.57417102966838</v>
      </c>
      <c r="AX29" s="30">
        <f t="shared" si="69"/>
        <v>427.01525054466236</v>
      </c>
      <c r="AY29" s="30">
        <f t="shared" si="69"/>
        <v>426.45778938207133</v>
      </c>
      <c r="AZ29" s="30">
        <f t="shared" si="69"/>
        <v>425.90178183398524</v>
      </c>
      <c r="BA29" s="30">
        <f t="shared" si="69"/>
        <v>425.34722222222223</v>
      </c>
      <c r="BB29" s="30">
        <f t="shared" si="69"/>
        <v>424.79410489813608</v>
      </c>
      <c r="BC29" s="30">
        <f t="shared" si="69"/>
        <v>424.24242424242425</v>
      </c>
      <c r="BD29" s="30">
        <f t="shared" si="69"/>
        <v>423.69217466493728</v>
      </c>
      <c r="BE29" s="30">
        <f t="shared" si="69"/>
        <v>423.14335060449048</v>
      </c>
      <c r="BF29" s="30">
        <f t="shared" si="69"/>
        <v>422.59594652867617</v>
      </c>
      <c r="BG29" s="30">
        <f t="shared" si="69"/>
        <v>422.04995693367783</v>
      </c>
      <c r="BH29" s="30">
        <f t="shared" si="69"/>
        <v>421.50537634408602</v>
      </c>
      <c r="BI29" s="30">
        <f t="shared" si="69"/>
        <v>420.9621993127148</v>
      </c>
      <c r="BJ29" s="30">
        <f t="shared" si="69"/>
        <v>420.42042042042044</v>
      </c>
      <c r="BK29" s="30">
        <f t="shared" si="69"/>
        <v>419.88003427592116</v>
      </c>
      <c r="BL29" s="30">
        <f t="shared" si="69"/>
        <v>419.34103551561833</v>
      </c>
      <c r="BM29" s="30">
        <f t="shared" si="69"/>
        <v>418.80341880341877</v>
      </c>
      <c r="BN29" s="30">
        <f t="shared" si="69"/>
        <v>418.26717883055909</v>
      </c>
      <c r="BO29" s="30">
        <f t="shared" si="69"/>
        <v>417.73231031543054</v>
      </c>
      <c r="BP29" s="30">
        <f t="shared" si="69"/>
        <v>417.1988080034057</v>
      </c>
      <c r="BQ29" s="30">
        <f t="shared" si="69"/>
        <v>416.66666666666669</v>
      </c>
      <c r="BR29" s="30">
        <f t="shared" si="69"/>
        <v>416.13588110403401</v>
      </c>
      <c r="BS29" s="30">
        <f t="shared" si="69"/>
        <v>415.60644614079729</v>
      </c>
      <c r="BT29" s="30">
        <f t="shared" si="69"/>
        <v>415.07835662854723</v>
      </c>
      <c r="BU29" s="30">
        <f t="shared" si="69"/>
        <v>414.55160744500841</v>
      </c>
      <c r="BV29" s="30">
        <f t="shared" si="69"/>
        <v>414.02619349387413</v>
      </c>
      <c r="BW29" s="30">
        <f t="shared" ref="BW29:EH29" si="70">$B$12*$G$24/BW24/$E$12/$H$29</f>
        <v>413.50210970464133</v>
      </c>
      <c r="BX29" s="30">
        <f t="shared" si="70"/>
        <v>412.97935103244839</v>
      </c>
      <c r="BY29" s="30">
        <f t="shared" si="70"/>
        <v>412.45791245791247</v>
      </c>
      <c r="BZ29" s="30">
        <f t="shared" si="70"/>
        <v>411.93778898696928</v>
      </c>
      <c r="CA29" s="30">
        <f t="shared" si="70"/>
        <v>411.41897565071372</v>
      </c>
      <c r="CB29" s="30">
        <f t="shared" si="70"/>
        <v>410.9014675052411</v>
      </c>
      <c r="CC29" s="30">
        <f t="shared" si="70"/>
        <v>410.38525963149078</v>
      </c>
      <c r="CD29" s="30">
        <f t="shared" si="70"/>
        <v>409.87034713508996</v>
      </c>
      <c r="CE29" s="30">
        <f t="shared" si="70"/>
        <v>409.35672514619881</v>
      </c>
      <c r="CF29" s="30">
        <f t="shared" si="70"/>
        <v>408.84438881935756</v>
      </c>
      <c r="CG29" s="30">
        <f t="shared" si="70"/>
        <v>408.33333333333331</v>
      </c>
      <c r="CH29" s="30">
        <f t="shared" si="70"/>
        <v>407.82355389096961</v>
      </c>
      <c r="CI29" s="30">
        <f t="shared" si="70"/>
        <v>407.31504571903571</v>
      </c>
      <c r="CJ29" s="30">
        <f t="shared" si="70"/>
        <v>406.80780406807804</v>
      </c>
      <c r="CK29" s="30">
        <f t="shared" si="70"/>
        <v>406.30182421227192</v>
      </c>
      <c r="CL29" s="30">
        <f t="shared" si="70"/>
        <v>405.79710144927532</v>
      </c>
      <c r="CM29" s="30">
        <f t="shared" si="70"/>
        <v>405.29363110008268</v>
      </c>
      <c r="CN29" s="30">
        <f t="shared" si="70"/>
        <v>404.79140850888058</v>
      </c>
      <c r="CO29" s="30">
        <f t="shared" si="70"/>
        <v>404.29042904290424</v>
      </c>
      <c r="CP29" s="30">
        <f t="shared" si="70"/>
        <v>403.79068809229506</v>
      </c>
      <c r="CQ29" s="30">
        <f t="shared" si="70"/>
        <v>403.29218106995881</v>
      </c>
      <c r="CR29" s="30">
        <f t="shared" si="70"/>
        <v>402.79490341142622</v>
      </c>
      <c r="CS29" s="30">
        <f t="shared" si="70"/>
        <v>402.29885057471262</v>
      </c>
      <c r="CT29" s="30">
        <f t="shared" si="70"/>
        <v>401.80401804018038</v>
      </c>
      <c r="CU29" s="30">
        <f t="shared" si="70"/>
        <v>401.31040131040135</v>
      </c>
      <c r="CV29" s="30">
        <f t="shared" si="70"/>
        <v>400.81799591002044</v>
      </c>
      <c r="CW29" s="30">
        <f t="shared" si="70"/>
        <v>400.32679738562092</v>
      </c>
      <c r="CX29" s="30">
        <f t="shared" si="70"/>
        <v>399.83680130558952</v>
      </c>
      <c r="CY29" s="30">
        <f t="shared" si="70"/>
        <v>399.34800325998367</v>
      </c>
      <c r="CZ29" s="30">
        <f t="shared" si="70"/>
        <v>398.86039886039885</v>
      </c>
      <c r="DA29" s="30">
        <f t="shared" si="70"/>
        <v>398.37398373983734</v>
      </c>
      <c r="DB29" s="30">
        <f t="shared" si="70"/>
        <v>397.88875355257818</v>
      </c>
      <c r="DC29" s="30">
        <f t="shared" si="70"/>
        <v>397.4047039740471</v>
      </c>
      <c r="DD29" s="30">
        <f t="shared" si="70"/>
        <v>396.92183070068853</v>
      </c>
      <c r="DE29" s="30">
        <f t="shared" si="70"/>
        <v>396.4401294498382</v>
      </c>
      <c r="DF29" s="30">
        <f t="shared" si="70"/>
        <v>395.95959595959602</v>
      </c>
      <c r="DG29" s="30">
        <f t="shared" si="70"/>
        <v>395.48022598870057</v>
      </c>
      <c r="DH29" s="30">
        <f t="shared" si="70"/>
        <v>395.00201531640465</v>
      </c>
      <c r="DI29" s="30">
        <f t="shared" si="70"/>
        <v>394.52495974235103</v>
      </c>
      <c r="DJ29" s="30">
        <f t="shared" si="70"/>
        <v>394.04905508644953</v>
      </c>
      <c r="DK29" s="30">
        <f t="shared" si="70"/>
        <v>393.57429718875505</v>
      </c>
      <c r="DL29" s="30">
        <f t="shared" si="70"/>
        <v>393.10068190934618</v>
      </c>
      <c r="DM29" s="30">
        <f t="shared" si="70"/>
        <v>392.62820512820514</v>
      </c>
      <c r="DN29" s="30">
        <f t="shared" si="70"/>
        <v>392.15686274509807</v>
      </c>
      <c r="DO29" s="30">
        <f t="shared" si="70"/>
        <v>391.68665067945648</v>
      </c>
      <c r="DP29" s="30">
        <f t="shared" si="70"/>
        <v>391.21756487025954</v>
      </c>
      <c r="DQ29" s="30">
        <f t="shared" si="70"/>
        <v>390.74960127591703</v>
      </c>
      <c r="DR29" s="30">
        <f t="shared" si="70"/>
        <v>390.28275587415374</v>
      </c>
      <c r="DS29" s="30">
        <f t="shared" si="70"/>
        <v>389.81702466189341</v>
      </c>
      <c r="DT29" s="30">
        <f t="shared" si="70"/>
        <v>389.352403655145</v>
      </c>
      <c r="DU29" s="30">
        <f t="shared" si="70"/>
        <v>388.88888888888891</v>
      </c>
      <c r="DV29" s="30">
        <f t="shared" si="70"/>
        <v>388.42647641696391</v>
      </c>
      <c r="DW29" s="30">
        <f t="shared" si="70"/>
        <v>387.96516231195568</v>
      </c>
      <c r="DX29" s="30">
        <f t="shared" si="70"/>
        <v>387.50494266508503</v>
      </c>
      <c r="DY29" s="30">
        <f t="shared" si="70"/>
        <v>387.04581358609795</v>
      </c>
      <c r="DZ29" s="30">
        <f t="shared" si="70"/>
        <v>386.58777120315585</v>
      </c>
      <c r="EA29" s="30">
        <f t="shared" si="70"/>
        <v>386.13081166272656</v>
      </c>
      <c r="EB29" s="30">
        <f t="shared" si="70"/>
        <v>385.67493112947659</v>
      </c>
      <c r="EC29" s="30">
        <f t="shared" si="70"/>
        <v>385.22012578616358</v>
      </c>
      <c r="ED29" s="30">
        <f t="shared" si="70"/>
        <v>384.76639183352967</v>
      </c>
      <c r="EE29" s="30">
        <f t="shared" si="70"/>
        <v>384.31372549019608</v>
      </c>
      <c r="EF29" s="30">
        <f t="shared" si="70"/>
        <v>383.86212299255777</v>
      </c>
      <c r="EG29" s="30">
        <f t="shared" si="70"/>
        <v>383.41158059467921</v>
      </c>
      <c r="EH29" s="30">
        <f t="shared" si="70"/>
        <v>382.96209456819071</v>
      </c>
      <c r="EI29" s="30">
        <f t="shared" ref="EI29:FZ29" si="71">$B$12*$G$24/EI24/$E$12/$H$29</f>
        <v>382.5136612021858</v>
      </c>
      <c r="EJ29" s="30">
        <f t="shared" si="71"/>
        <v>382.06627680311891</v>
      </c>
      <c r="EK29" s="30">
        <f t="shared" si="71"/>
        <v>381.61993769470405</v>
      </c>
      <c r="EL29" s="30">
        <f t="shared" si="71"/>
        <v>381.1746402178141</v>
      </c>
      <c r="EM29" s="30">
        <f t="shared" si="71"/>
        <v>380.73038073038077</v>
      </c>
      <c r="EN29" s="30">
        <f t="shared" si="71"/>
        <v>380.28715560729529</v>
      </c>
      <c r="EO29" s="30">
        <f t="shared" si="71"/>
        <v>379.84496124031011</v>
      </c>
      <c r="EP29" s="30">
        <f t="shared" si="71"/>
        <v>379.40379403794037</v>
      </c>
      <c r="EQ29" s="30">
        <f t="shared" si="71"/>
        <v>378.96365042536735</v>
      </c>
      <c r="ER29" s="30">
        <f t="shared" si="71"/>
        <v>378.52452684434144</v>
      </c>
      <c r="ES29" s="30">
        <f t="shared" si="71"/>
        <v>378.08641975308643</v>
      </c>
      <c r="ET29" s="30">
        <f t="shared" si="71"/>
        <v>377.64932562620425</v>
      </c>
      <c r="EU29" s="30">
        <f t="shared" si="71"/>
        <v>377.21324095458044</v>
      </c>
      <c r="EV29" s="30">
        <f t="shared" si="71"/>
        <v>376.77816224529028</v>
      </c>
      <c r="EW29" s="30">
        <f t="shared" si="71"/>
        <v>376.34408602150535</v>
      </c>
      <c r="EX29" s="30">
        <f t="shared" si="71"/>
        <v>375.91100882240124</v>
      </c>
      <c r="EY29" s="30">
        <f t="shared" si="71"/>
        <v>375.4789272030651</v>
      </c>
      <c r="EZ29" s="30">
        <f t="shared" si="71"/>
        <v>375.04783773440494</v>
      </c>
      <c r="FA29" s="30">
        <f t="shared" si="71"/>
        <v>374.61773700305815</v>
      </c>
      <c r="FB29" s="30">
        <f t="shared" si="71"/>
        <v>374.18862161130204</v>
      </c>
      <c r="FC29" s="30">
        <f t="shared" si="71"/>
        <v>373.76048817696415</v>
      </c>
      <c r="FD29" s="30">
        <f t="shared" si="71"/>
        <v>373.33333333333331</v>
      </c>
      <c r="FE29" s="30">
        <f t="shared" si="71"/>
        <v>372.90715372907152</v>
      </c>
      <c r="FF29" s="30">
        <f t="shared" si="71"/>
        <v>372.48194602812617</v>
      </c>
      <c r="FG29" s="30">
        <f t="shared" si="71"/>
        <v>372.05770690964317</v>
      </c>
      <c r="FH29" s="30">
        <f t="shared" si="71"/>
        <v>371.63443306788014</v>
      </c>
      <c r="FI29" s="30">
        <f t="shared" si="71"/>
        <v>371.21212121212125</v>
      </c>
      <c r="FJ29" s="30">
        <f t="shared" si="71"/>
        <v>370.790768066591</v>
      </c>
      <c r="FK29" s="30">
        <f t="shared" si="71"/>
        <v>370.37037037037038</v>
      </c>
      <c r="FL29" s="30">
        <f t="shared" si="71"/>
        <v>369.95092487731222</v>
      </c>
      <c r="FM29" s="30">
        <f t="shared" si="71"/>
        <v>369.53242835595779</v>
      </c>
      <c r="FN29" s="30">
        <f t="shared" si="71"/>
        <v>369.1148775894539</v>
      </c>
      <c r="FO29" s="30">
        <f t="shared" si="71"/>
        <v>368.69826937547026</v>
      </c>
      <c r="FP29" s="30">
        <f t="shared" si="71"/>
        <v>368.28260052611796</v>
      </c>
      <c r="FQ29" s="30">
        <f t="shared" si="71"/>
        <v>367.86786786786791</v>
      </c>
      <c r="FR29" s="30">
        <f t="shared" si="71"/>
        <v>367.45406824146977</v>
      </c>
      <c r="FS29" s="30">
        <f t="shared" si="71"/>
        <v>367.04119850187266</v>
      </c>
      <c r="FT29" s="30">
        <f t="shared" si="71"/>
        <v>366.62925551814442</v>
      </c>
      <c r="FU29" s="30">
        <f t="shared" si="71"/>
        <v>366.21823617339311</v>
      </c>
      <c r="FV29" s="30">
        <f t="shared" si="71"/>
        <v>365.80813736468832</v>
      </c>
      <c r="FW29" s="30">
        <f t="shared" si="71"/>
        <v>365.39895600298286</v>
      </c>
      <c r="FX29" s="30">
        <f t="shared" si="71"/>
        <v>364.99068901303536</v>
      </c>
      <c r="FY29" s="30">
        <f t="shared" si="71"/>
        <v>364.58333333333331</v>
      </c>
      <c r="FZ29" s="30">
        <f t="shared" si="71"/>
        <v>364.17688591601632</v>
      </c>
    </row>
    <row r="30" spans="1:182" ht="18">
      <c r="A30" s="10" t="s">
        <v>24</v>
      </c>
      <c r="B30" t="s">
        <v>25</v>
      </c>
      <c r="C30" t="s">
        <v>26</v>
      </c>
    </row>
    <row r="31" spans="1:182">
      <c r="H31" s="2" t="s">
        <v>14</v>
      </c>
      <c r="I31" s="2"/>
      <c r="J31" s="7">
        <v>0.125</v>
      </c>
      <c r="K31" s="2" t="s">
        <v>16</v>
      </c>
    </row>
    <row r="32" spans="1:182">
      <c r="H32" s="6">
        <f>$L$2</f>
        <v>0</v>
      </c>
      <c r="I32" s="13">
        <f>I2</f>
        <v>1.5E-3</v>
      </c>
      <c r="J32" s="16">
        <v>0.125</v>
      </c>
      <c r="K32" s="6">
        <f>$N$2</f>
        <v>0</v>
      </c>
    </row>
    <row r="33" spans="7:182" ht="18">
      <c r="G33" s="10" t="s">
        <v>27</v>
      </c>
      <c r="H33" s="63" t="e">
        <f>H32*I32/J32/K32</f>
        <v>#DIV/0!</v>
      </c>
    </row>
    <row r="35" spans="7:182">
      <c r="J35">
        <f>J24</f>
        <v>14500</v>
      </c>
      <c r="K35">
        <f t="shared" ref="K35:BV35" si="72">K24</f>
        <v>14520</v>
      </c>
      <c r="L35">
        <f t="shared" si="72"/>
        <v>14540</v>
      </c>
      <c r="M35">
        <f t="shared" si="72"/>
        <v>14560</v>
      </c>
      <c r="N35">
        <f t="shared" si="72"/>
        <v>14580</v>
      </c>
      <c r="O35">
        <f t="shared" si="72"/>
        <v>14600</v>
      </c>
      <c r="P35">
        <f t="shared" si="72"/>
        <v>14620</v>
      </c>
      <c r="Q35">
        <f t="shared" si="72"/>
        <v>14640</v>
      </c>
      <c r="R35">
        <f t="shared" si="72"/>
        <v>14660</v>
      </c>
      <c r="S35">
        <f t="shared" si="72"/>
        <v>14680</v>
      </c>
      <c r="T35">
        <f t="shared" si="72"/>
        <v>14700</v>
      </c>
      <c r="U35">
        <f t="shared" si="72"/>
        <v>14720</v>
      </c>
      <c r="V35">
        <f t="shared" si="72"/>
        <v>14740</v>
      </c>
      <c r="W35">
        <f t="shared" si="72"/>
        <v>14760</v>
      </c>
      <c r="X35">
        <f t="shared" si="72"/>
        <v>14780</v>
      </c>
      <c r="Y35">
        <f t="shared" si="72"/>
        <v>14800</v>
      </c>
      <c r="Z35">
        <f t="shared" si="72"/>
        <v>14820</v>
      </c>
      <c r="AA35">
        <f t="shared" si="72"/>
        <v>14840</v>
      </c>
      <c r="AB35">
        <f t="shared" si="72"/>
        <v>14860</v>
      </c>
      <c r="AC35">
        <f t="shared" si="72"/>
        <v>14880</v>
      </c>
      <c r="AD35">
        <f t="shared" si="72"/>
        <v>14900</v>
      </c>
      <c r="AE35">
        <f t="shared" si="72"/>
        <v>14920</v>
      </c>
      <c r="AF35">
        <f t="shared" si="72"/>
        <v>14940</v>
      </c>
      <c r="AG35">
        <f t="shared" si="72"/>
        <v>14960</v>
      </c>
      <c r="AH35">
        <f t="shared" si="72"/>
        <v>14980</v>
      </c>
      <c r="AI35">
        <f t="shared" si="72"/>
        <v>15000</v>
      </c>
      <c r="AJ35">
        <f t="shared" si="72"/>
        <v>15020</v>
      </c>
      <c r="AK35">
        <f t="shared" si="72"/>
        <v>15040</v>
      </c>
      <c r="AL35">
        <f t="shared" si="72"/>
        <v>15060</v>
      </c>
      <c r="AM35">
        <f t="shared" si="72"/>
        <v>15080</v>
      </c>
      <c r="AN35">
        <f t="shared" si="72"/>
        <v>15100</v>
      </c>
      <c r="AO35">
        <f t="shared" si="72"/>
        <v>15120</v>
      </c>
      <c r="AP35">
        <f t="shared" si="72"/>
        <v>15140</v>
      </c>
      <c r="AQ35">
        <f t="shared" si="72"/>
        <v>15160</v>
      </c>
      <c r="AR35">
        <f t="shared" si="72"/>
        <v>15180</v>
      </c>
      <c r="AS35">
        <f t="shared" si="72"/>
        <v>15200</v>
      </c>
      <c r="AT35">
        <f t="shared" si="72"/>
        <v>15220</v>
      </c>
      <c r="AU35">
        <f t="shared" si="72"/>
        <v>15240</v>
      </c>
      <c r="AV35">
        <f t="shared" si="72"/>
        <v>15260</v>
      </c>
      <c r="AW35">
        <f t="shared" si="72"/>
        <v>15280</v>
      </c>
      <c r="AX35">
        <f t="shared" si="72"/>
        <v>15300</v>
      </c>
      <c r="AY35">
        <f t="shared" si="72"/>
        <v>15320</v>
      </c>
      <c r="AZ35">
        <f t="shared" si="72"/>
        <v>15340</v>
      </c>
      <c r="BA35">
        <f t="shared" si="72"/>
        <v>15360</v>
      </c>
      <c r="BB35">
        <f t="shared" si="72"/>
        <v>15380</v>
      </c>
      <c r="BC35">
        <f t="shared" si="72"/>
        <v>15400</v>
      </c>
      <c r="BD35">
        <f t="shared" si="72"/>
        <v>15420</v>
      </c>
      <c r="BE35">
        <f t="shared" si="72"/>
        <v>15440</v>
      </c>
      <c r="BF35">
        <f t="shared" si="72"/>
        <v>15460</v>
      </c>
      <c r="BG35">
        <f t="shared" si="72"/>
        <v>15480</v>
      </c>
      <c r="BH35">
        <f t="shared" si="72"/>
        <v>15500</v>
      </c>
      <c r="BI35">
        <f t="shared" si="72"/>
        <v>15520</v>
      </c>
      <c r="BJ35">
        <f t="shared" si="72"/>
        <v>15540</v>
      </c>
      <c r="BK35">
        <f t="shared" si="72"/>
        <v>15560</v>
      </c>
      <c r="BL35">
        <f t="shared" si="72"/>
        <v>15580</v>
      </c>
      <c r="BM35">
        <f t="shared" si="72"/>
        <v>15600</v>
      </c>
      <c r="BN35">
        <f t="shared" si="72"/>
        <v>15620</v>
      </c>
      <c r="BO35">
        <f t="shared" si="72"/>
        <v>15640</v>
      </c>
      <c r="BP35">
        <f t="shared" si="72"/>
        <v>15660</v>
      </c>
      <c r="BQ35">
        <f t="shared" si="72"/>
        <v>15680</v>
      </c>
      <c r="BR35">
        <f t="shared" si="72"/>
        <v>15700</v>
      </c>
      <c r="BS35">
        <f t="shared" si="72"/>
        <v>15720</v>
      </c>
      <c r="BT35">
        <f t="shared" si="72"/>
        <v>15740</v>
      </c>
      <c r="BU35">
        <f t="shared" si="72"/>
        <v>15760</v>
      </c>
      <c r="BV35">
        <f t="shared" si="72"/>
        <v>15780</v>
      </c>
      <c r="BW35">
        <f t="shared" ref="BW35:EH35" si="73">BW24</f>
        <v>15800</v>
      </c>
      <c r="BX35">
        <f t="shared" si="73"/>
        <v>15820</v>
      </c>
      <c r="BY35">
        <f t="shared" si="73"/>
        <v>15840</v>
      </c>
      <c r="BZ35">
        <f t="shared" si="73"/>
        <v>15860</v>
      </c>
      <c r="CA35">
        <f t="shared" si="73"/>
        <v>15880</v>
      </c>
      <c r="CB35">
        <f t="shared" si="73"/>
        <v>15900</v>
      </c>
      <c r="CC35">
        <f t="shared" si="73"/>
        <v>15920</v>
      </c>
      <c r="CD35">
        <f t="shared" si="73"/>
        <v>15940</v>
      </c>
      <c r="CE35">
        <f t="shared" si="73"/>
        <v>15960</v>
      </c>
      <c r="CF35">
        <f t="shared" si="73"/>
        <v>15980</v>
      </c>
      <c r="CG35">
        <f t="shared" si="73"/>
        <v>16000</v>
      </c>
      <c r="CH35">
        <f t="shared" si="73"/>
        <v>16020</v>
      </c>
      <c r="CI35">
        <f t="shared" si="73"/>
        <v>16040</v>
      </c>
      <c r="CJ35">
        <f t="shared" si="73"/>
        <v>16060</v>
      </c>
      <c r="CK35">
        <f t="shared" si="73"/>
        <v>16080</v>
      </c>
      <c r="CL35">
        <f t="shared" si="73"/>
        <v>16100</v>
      </c>
      <c r="CM35">
        <f t="shared" si="73"/>
        <v>16120</v>
      </c>
      <c r="CN35">
        <f t="shared" si="73"/>
        <v>16140</v>
      </c>
      <c r="CO35">
        <f t="shared" si="73"/>
        <v>16160</v>
      </c>
      <c r="CP35">
        <f t="shared" si="73"/>
        <v>16180</v>
      </c>
      <c r="CQ35">
        <f t="shared" si="73"/>
        <v>16200</v>
      </c>
      <c r="CR35">
        <f t="shared" si="73"/>
        <v>16220</v>
      </c>
      <c r="CS35">
        <f t="shared" si="73"/>
        <v>16240</v>
      </c>
      <c r="CT35">
        <f t="shared" si="73"/>
        <v>16260</v>
      </c>
      <c r="CU35">
        <f t="shared" si="73"/>
        <v>16280</v>
      </c>
      <c r="CV35">
        <f t="shared" si="73"/>
        <v>16300</v>
      </c>
      <c r="CW35">
        <f t="shared" si="73"/>
        <v>16320</v>
      </c>
      <c r="CX35">
        <f t="shared" si="73"/>
        <v>16340</v>
      </c>
      <c r="CY35">
        <f t="shared" si="73"/>
        <v>16360</v>
      </c>
      <c r="CZ35">
        <f t="shared" si="73"/>
        <v>16380</v>
      </c>
      <c r="DA35">
        <f t="shared" si="73"/>
        <v>16400</v>
      </c>
      <c r="DB35">
        <f t="shared" si="73"/>
        <v>16420</v>
      </c>
      <c r="DC35">
        <f t="shared" si="73"/>
        <v>16440</v>
      </c>
      <c r="DD35">
        <f t="shared" si="73"/>
        <v>16460</v>
      </c>
      <c r="DE35">
        <f t="shared" si="73"/>
        <v>16480</v>
      </c>
      <c r="DF35">
        <f t="shared" si="73"/>
        <v>16500</v>
      </c>
      <c r="DG35">
        <f t="shared" si="73"/>
        <v>16520</v>
      </c>
      <c r="DH35">
        <f t="shared" si="73"/>
        <v>16540</v>
      </c>
      <c r="DI35">
        <f t="shared" si="73"/>
        <v>16560</v>
      </c>
      <c r="DJ35">
        <f t="shared" si="73"/>
        <v>16580</v>
      </c>
      <c r="DK35">
        <f t="shared" si="73"/>
        <v>16600</v>
      </c>
      <c r="DL35">
        <f t="shared" si="73"/>
        <v>16620</v>
      </c>
      <c r="DM35">
        <f t="shared" si="73"/>
        <v>16640</v>
      </c>
      <c r="DN35">
        <f t="shared" si="73"/>
        <v>16660</v>
      </c>
      <c r="DO35">
        <f t="shared" si="73"/>
        <v>16680</v>
      </c>
      <c r="DP35">
        <f t="shared" si="73"/>
        <v>16700</v>
      </c>
      <c r="DQ35">
        <f t="shared" si="73"/>
        <v>16720</v>
      </c>
      <c r="DR35">
        <f t="shared" si="73"/>
        <v>16740</v>
      </c>
      <c r="DS35">
        <f t="shared" si="73"/>
        <v>16760</v>
      </c>
      <c r="DT35">
        <f t="shared" si="73"/>
        <v>16780</v>
      </c>
      <c r="DU35">
        <f t="shared" si="73"/>
        <v>16800</v>
      </c>
      <c r="DV35">
        <f t="shared" si="73"/>
        <v>16820</v>
      </c>
      <c r="DW35">
        <f t="shared" si="73"/>
        <v>16840</v>
      </c>
      <c r="DX35">
        <f t="shared" si="73"/>
        <v>16860</v>
      </c>
      <c r="DY35">
        <f t="shared" si="73"/>
        <v>16880</v>
      </c>
      <c r="DZ35">
        <f t="shared" si="73"/>
        <v>16900</v>
      </c>
      <c r="EA35">
        <f t="shared" si="73"/>
        <v>16920</v>
      </c>
      <c r="EB35">
        <f t="shared" si="73"/>
        <v>16940</v>
      </c>
      <c r="EC35">
        <f t="shared" si="73"/>
        <v>16960</v>
      </c>
      <c r="ED35">
        <f t="shared" si="73"/>
        <v>16980</v>
      </c>
      <c r="EE35">
        <f t="shared" si="73"/>
        <v>17000</v>
      </c>
      <c r="EF35">
        <f t="shared" si="73"/>
        <v>17020</v>
      </c>
      <c r="EG35">
        <f t="shared" si="73"/>
        <v>17040</v>
      </c>
      <c r="EH35">
        <f t="shared" si="73"/>
        <v>17060</v>
      </c>
      <c r="EI35">
        <f t="shared" ref="EI35:FZ35" si="74">EI24</f>
        <v>17080</v>
      </c>
      <c r="EJ35">
        <f t="shared" si="74"/>
        <v>17100</v>
      </c>
      <c r="EK35">
        <f t="shared" si="74"/>
        <v>17120</v>
      </c>
      <c r="EL35">
        <f t="shared" si="74"/>
        <v>17140</v>
      </c>
      <c r="EM35">
        <f t="shared" si="74"/>
        <v>17160</v>
      </c>
      <c r="EN35">
        <f t="shared" si="74"/>
        <v>17180</v>
      </c>
      <c r="EO35">
        <f t="shared" si="74"/>
        <v>17200</v>
      </c>
      <c r="EP35">
        <f t="shared" si="74"/>
        <v>17220</v>
      </c>
      <c r="EQ35">
        <f t="shared" si="74"/>
        <v>17240</v>
      </c>
      <c r="ER35">
        <f t="shared" si="74"/>
        <v>17260</v>
      </c>
      <c r="ES35">
        <f t="shared" si="74"/>
        <v>17280</v>
      </c>
      <c r="ET35">
        <f t="shared" si="74"/>
        <v>17300</v>
      </c>
      <c r="EU35">
        <f t="shared" si="74"/>
        <v>17320</v>
      </c>
      <c r="EV35">
        <f t="shared" si="74"/>
        <v>17340</v>
      </c>
      <c r="EW35">
        <f t="shared" si="74"/>
        <v>17360</v>
      </c>
      <c r="EX35">
        <f t="shared" si="74"/>
        <v>17380</v>
      </c>
      <c r="EY35">
        <f t="shared" si="74"/>
        <v>17400</v>
      </c>
      <c r="EZ35">
        <f t="shared" si="74"/>
        <v>17420</v>
      </c>
      <c r="FA35">
        <f t="shared" si="74"/>
        <v>17440</v>
      </c>
      <c r="FB35">
        <f t="shared" si="74"/>
        <v>17460</v>
      </c>
      <c r="FC35">
        <f t="shared" si="74"/>
        <v>17480</v>
      </c>
      <c r="FD35">
        <f t="shared" si="74"/>
        <v>17500</v>
      </c>
      <c r="FE35">
        <f t="shared" si="74"/>
        <v>17520</v>
      </c>
      <c r="FF35">
        <f t="shared" si="74"/>
        <v>17540</v>
      </c>
      <c r="FG35">
        <f t="shared" si="74"/>
        <v>17560</v>
      </c>
      <c r="FH35">
        <f t="shared" si="74"/>
        <v>17580</v>
      </c>
      <c r="FI35">
        <f t="shared" si="74"/>
        <v>17600</v>
      </c>
      <c r="FJ35">
        <f t="shared" si="74"/>
        <v>17620</v>
      </c>
      <c r="FK35">
        <f t="shared" si="74"/>
        <v>17640</v>
      </c>
      <c r="FL35">
        <f t="shared" si="74"/>
        <v>17660</v>
      </c>
      <c r="FM35">
        <f t="shared" si="74"/>
        <v>17680</v>
      </c>
      <c r="FN35">
        <f t="shared" si="74"/>
        <v>17700</v>
      </c>
      <c r="FO35">
        <f t="shared" si="74"/>
        <v>17720</v>
      </c>
      <c r="FP35">
        <f t="shared" si="74"/>
        <v>17740</v>
      </c>
      <c r="FQ35">
        <f t="shared" si="74"/>
        <v>17760</v>
      </c>
      <c r="FR35">
        <f t="shared" si="74"/>
        <v>17780</v>
      </c>
      <c r="FS35">
        <f t="shared" si="74"/>
        <v>17800</v>
      </c>
      <c r="FT35">
        <f t="shared" si="74"/>
        <v>17820</v>
      </c>
      <c r="FU35">
        <f t="shared" si="74"/>
        <v>17840</v>
      </c>
      <c r="FV35">
        <f t="shared" si="74"/>
        <v>17860</v>
      </c>
      <c r="FW35">
        <f t="shared" si="74"/>
        <v>17880</v>
      </c>
      <c r="FX35">
        <f t="shared" si="74"/>
        <v>17900</v>
      </c>
      <c r="FY35">
        <f t="shared" si="74"/>
        <v>17920</v>
      </c>
      <c r="FZ35">
        <f t="shared" si="74"/>
        <v>17940</v>
      </c>
    </row>
    <row r="38" spans="7:182">
      <c r="J38">
        <f t="shared" ref="J38:AO38" si="75">J10</f>
        <v>14500</v>
      </c>
      <c r="K38">
        <f t="shared" si="75"/>
        <v>14520</v>
      </c>
      <c r="L38">
        <f t="shared" si="75"/>
        <v>14540</v>
      </c>
      <c r="M38">
        <f t="shared" si="75"/>
        <v>14560</v>
      </c>
      <c r="N38">
        <f t="shared" si="75"/>
        <v>14580</v>
      </c>
      <c r="O38">
        <f t="shared" si="75"/>
        <v>14600</v>
      </c>
      <c r="P38">
        <f t="shared" si="75"/>
        <v>14620</v>
      </c>
      <c r="Q38">
        <f t="shared" si="75"/>
        <v>14640</v>
      </c>
      <c r="R38">
        <f t="shared" si="75"/>
        <v>14660</v>
      </c>
      <c r="S38">
        <f t="shared" si="75"/>
        <v>14680</v>
      </c>
      <c r="T38">
        <f t="shared" si="75"/>
        <v>14700</v>
      </c>
      <c r="U38">
        <f t="shared" si="75"/>
        <v>14720</v>
      </c>
      <c r="V38">
        <f t="shared" si="75"/>
        <v>14740</v>
      </c>
      <c r="W38">
        <f t="shared" si="75"/>
        <v>14760</v>
      </c>
      <c r="X38">
        <f t="shared" si="75"/>
        <v>14780</v>
      </c>
      <c r="Y38">
        <f t="shared" si="75"/>
        <v>14800</v>
      </c>
      <c r="Z38">
        <f t="shared" si="75"/>
        <v>14820</v>
      </c>
      <c r="AA38">
        <f t="shared" si="75"/>
        <v>14840</v>
      </c>
      <c r="AB38">
        <f t="shared" si="75"/>
        <v>14860</v>
      </c>
      <c r="AC38">
        <f t="shared" si="75"/>
        <v>14880</v>
      </c>
      <c r="AD38">
        <f t="shared" si="75"/>
        <v>14900</v>
      </c>
      <c r="AE38">
        <f t="shared" si="75"/>
        <v>14920</v>
      </c>
      <c r="AF38">
        <f t="shared" si="75"/>
        <v>14940</v>
      </c>
      <c r="AG38">
        <f t="shared" si="75"/>
        <v>14960</v>
      </c>
      <c r="AH38">
        <f t="shared" si="75"/>
        <v>14980</v>
      </c>
      <c r="AI38">
        <f t="shared" si="75"/>
        <v>15000</v>
      </c>
      <c r="AJ38">
        <f t="shared" si="75"/>
        <v>15020</v>
      </c>
      <c r="AK38">
        <f t="shared" si="75"/>
        <v>15040</v>
      </c>
      <c r="AL38">
        <f t="shared" si="75"/>
        <v>15060</v>
      </c>
      <c r="AM38">
        <f t="shared" si="75"/>
        <v>15080</v>
      </c>
      <c r="AN38">
        <f t="shared" si="75"/>
        <v>15100</v>
      </c>
      <c r="AO38">
        <f t="shared" si="75"/>
        <v>15120</v>
      </c>
      <c r="AP38">
        <f t="shared" ref="AP38:BU38" si="76">AP10</f>
        <v>15140</v>
      </c>
      <c r="AQ38">
        <f t="shared" si="76"/>
        <v>15160</v>
      </c>
      <c r="AR38">
        <f t="shared" si="76"/>
        <v>15180</v>
      </c>
      <c r="AS38">
        <f t="shared" si="76"/>
        <v>15200</v>
      </c>
      <c r="AT38">
        <f t="shared" si="76"/>
        <v>15220</v>
      </c>
      <c r="AU38">
        <f t="shared" si="76"/>
        <v>15240</v>
      </c>
      <c r="AV38">
        <f t="shared" si="76"/>
        <v>15260</v>
      </c>
      <c r="AW38">
        <f t="shared" si="76"/>
        <v>15280</v>
      </c>
      <c r="AX38">
        <f t="shared" si="76"/>
        <v>15300</v>
      </c>
      <c r="AY38">
        <f t="shared" si="76"/>
        <v>15320</v>
      </c>
      <c r="AZ38">
        <f t="shared" si="76"/>
        <v>15340</v>
      </c>
      <c r="BA38">
        <f t="shared" si="76"/>
        <v>15360</v>
      </c>
      <c r="BB38">
        <f t="shared" si="76"/>
        <v>15380</v>
      </c>
      <c r="BC38">
        <f t="shared" si="76"/>
        <v>15400</v>
      </c>
      <c r="BD38">
        <f t="shared" si="76"/>
        <v>15420</v>
      </c>
      <c r="BE38">
        <f t="shared" si="76"/>
        <v>15440</v>
      </c>
      <c r="BF38">
        <f t="shared" si="76"/>
        <v>15460</v>
      </c>
      <c r="BG38">
        <f t="shared" si="76"/>
        <v>15480</v>
      </c>
      <c r="BH38">
        <f t="shared" si="76"/>
        <v>15500</v>
      </c>
      <c r="BI38">
        <f t="shared" si="76"/>
        <v>15520</v>
      </c>
      <c r="BJ38">
        <f t="shared" si="76"/>
        <v>15540</v>
      </c>
      <c r="BK38">
        <f t="shared" si="76"/>
        <v>15560</v>
      </c>
      <c r="BL38">
        <f t="shared" si="76"/>
        <v>15580</v>
      </c>
      <c r="BM38">
        <f t="shared" si="76"/>
        <v>15600</v>
      </c>
      <c r="BN38">
        <f t="shared" si="76"/>
        <v>15620</v>
      </c>
      <c r="BO38">
        <f t="shared" si="76"/>
        <v>15640</v>
      </c>
      <c r="BP38">
        <f t="shared" si="76"/>
        <v>15660</v>
      </c>
      <c r="BQ38">
        <f t="shared" si="76"/>
        <v>15680</v>
      </c>
      <c r="BR38">
        <f t="shared" si="76"/>
        <v>15700</v>
      </c>
      <c r="BS38">
        <f t="shared" si="76"/>
        <v>15720</v>
      </c>
      <c r="BT38">
        <f t="shared" si="76"/>
        <v>15740</v>
      </c>
      <c r="BU38">
        <f t="shared" si="76"/>
        <v>15760</v>
      </c>
      <c r="BV38">
        <f t="shared" ref="BV38:DA38" si="77">BV10</f>
        <v>15780</v>
      </c>
      <c r="BW38">
        <f t="shared" si="77"/>
        <v>15800</v>
      </c>
      <c r="BX38">
        <f t="shared" si="77"/>
        <v>15820</v>
      </c>
      <c r="BY38">
        <f t="shared" si="77"/>
        <v>15840</v>
      </c>
      <c r="BZ38">
        <f t="shared" si="77"/>
        <v>15860</v>
      </c>
      <c r="CA38">
        <f t="shared" si="77"/>
        <v>15880</v>
      </c>
      <c r="CB38">
        <f t="shared" si="77"/>
        <v>15900</v>
      </c>
      <c r="CC38">
        <f t="shared" si="77"/>
        <v>15920</v>
      </c>
      <c r="CD38">
        <f t="shared" si="77"/>
        <v>15940</v>
      </c>
      <c r="CE38">
        <f t="shared" si="77"/>
        <v>15960</v>
      </c>
      <c r="CF38">
        <f t="shared" si="77"/>
        <v>15980</v>
      </c>
      <c r="CG38">
        <f t="shared" si="77"/>
        <v>16000</v>
      </c>
      <c r="CH38">
        <f t="shared" si="77"/>
        <v>16020</v>
      </c>
      <c r="CI38">
        <f t="shared" si="77"/>
        <v>16040</v>
      </c>
      <c r="CJ38">
        <f t="shared" si="77"/>
        <v>16060</v>
      </c>
      <c r="CK38">
        <f t="shared" si="77"/>
        <v>16080</v>
      </c>
      <c r="CL38">
        <f t="shared" si="77"/>
        <v>16100</v>
      </c>
      <c r="CM38">
        <f t="shared" si="77"/>
        <v>16120</v>
      </c>
      <c r="CN38">
        <f t="shared" si="77"/>
        <v>16140</v>
      </c>
      <c r="CO38">
        <f t="shared" si="77"/>
        <v>16160</v>
      </c>
      <c r="CP38">
        <f t="shared" si="77"/>
        <v>16180</v>
      </c>
      <c r="CQ38">
        <f t="shared" si="77"/>
        <v>16200</v>
      </c>
      <c r="CR38">
        <f t="shared" si="77"/>
        <v>16220</v>
      </c>
      <c r="CS38">
        <f t="shared" si="77"/>
        <v>16240</v>
      </c>
      <c r="CT38">
        <f t="shared" si="77"/>
        <v>16260</v>
      </c>
      <c r="CU38">
        <f t="shared" si="77"/>
        <v>16280</v>
      </c>
      <c r="CV38">
        <f t="shared" si="77"/>
        <v>16300</v>
      </c>
      <c r="CW38">
        <f t="shared" si="77"/>
        <v>16320</v>
      </c>
      <c r="CX38">
        <f t="shared" si="77"/>
        <v>16340</v>
      </c>
      <c r="CY38">
        <f t="shared" si="77"/>
        <v>16360</v>
      </c>
      <c r="CZ38">
        <f t="shared" si="77"/>
        <v>16380</v>
      </c>
      <c r="DA38">
        <f t="shared" si="77"/>
        <v>16400</v>
      </c>
      <c r="DB38">
        <f t="shared" ref="DB38:EG38" si="78">DB10</f>
        <v>16420</v>
      </c>
      <c r="DC38">
        <f t="shared" si="78"/>
        <v>16440</v>
      </c>
      <c r="DD38">
        <f t="shared" si="78"/>
        <v>16460</v>
      </c>
      <c r="DE38">
        <f t="shared" si="78"/>
        <v>16480</v>
      </c>
      <c r="DF38">
        <f t="shared" si="78"/>
        <v>16500</v>
      </c>
      <c r="DG38">
        <f t="shared" si="78"/>
        <v>16520</v>
      </c>
      <c r="DH38">
        <f t="shared" si="78"/>
        <v>16540</v>
      </c>
      <c r="DI38">
        <f t="shared" si="78"/>
        <v>16560</v>
      </c>
      <c r="DJ38">
        <f t="shared" si="78"/>
        <v>16580</v>
      </c>
      <c r="DK38">
        <f t="shared" si="78"/>
        <v>16600</v>
      </c>
      <c r="DL38">
        <f t="shared" si="78"/>
        <v>16620</v>
      </c>
      <c r="DM38">
        <f t="shared" si="78"/>
        <v>16640</v>
      </c>
      <c r="DN38">
        <f t="shared" si="78"/>
        <v>16660</v>
      </c>
      <c r="DO38">
        <f t="shared" si="78"/>
        <v>16680</v>
      </c>
      <c r="DP38">
        <f t="shared" si="78"/>
        <v>16700</v>
      </c>
      <c r="DQ38">
        <f t="shared" si="78"/>
        <v>16720</v>
      </c>
      <c r="DR38">
        <f t="shared" si="78"/>
        <v>16740</v>
      </c>
      <c r="DS38">
        <f t="shared" si="78"/>
        <v>16760</v>
      </c>
      <c r="DT38">
        <f t="shared" si="78"/>
        <v>16780</v>
      </c>
      <c r="DU38">
        <f t="shared" si="78"/>
        <v>16800</v>
      </c>
      <c r="DV38">
        <f t="shared" si="78"/>
        <v>16820</v>
      </c>
      <c r="DW38">
        <f t="shared" si="78"/>
        <v>16840</v>
      </c>
      <c r="DX38">
        <f t="shared" si="78"/>
        <v>16860</v>
      </c>
      <c r="DY38">
        <f t="shared" si="78"/>
        <v>16880</v>
      </c>
      <c r="DZ38">
        <f t="shared" si="78"/>
        <v>16900</v>
      </c>
      <c r="EA38">
        <f t="shared" si="78"/>
        <v>16920</v>
      </c>
      <c r="EB38">
        <f t="shared" si="78"/>
        <v>16940</v>
      </c>
      <c r="EC38">
        <f t="shared" si="78"/>
        <v>16960</v>
      </c>
      <c r="ED38">
        <f t="shared" si="78"/>
        <v>16980</v>
      </c>
      <c r="EE38">
        <f t="shared" si="78"/>
        <v>17000</v>
      </c>
      <c r="EF38">
        <f t="shared" si="78"/>
        <v>17020</v>
      </c>
      <c r="EG38">
        <f t="shared" si="78"/>
        <v>17040</v>
      </c>
      <c r="EH38">
        <f t="shared" ref="EH38:FM38" si="79">EH10</f>
        <v>17060</v>
      </c>
      <c r="EI38">
        <f t="shared" si="79"/>
        <v>17080</v>
      </c>
      <c r="EJ38">
        <f t="shared" si="79"/>
        <v>17100</v>
      </c>
      <c r="EK38">
        <f t="shared" si="79"/>
        <v>17120</v>
      </c>
      <c r="EL38">
        <f t="shared" si="79"/>
        <v>17140</v>
      </c>
      <c r="EM38">
        <f t="shared" si="79"/>
        <v>17160</v>
      </c>
      <c r="EN38">
        <f t="shared" si="79"/>
        <v>17180</v>
      </c>
      <c r="EO38">
        <f t="shared" si="79"/>
        <v>17200</v>
      </c>
      <c r="EP38">
        <f t="shared" si="79"/>
        <v>17220</v>
      </c>
      <c r="EQ38">
        <f t="shared" si="79"/>
        <v>17240</v>
      </c>
      <c r="ER38">
        <f t="shared" si="79"/>
        <v>17260</v>
      </c>
      <c r="ES38">
        <f t="shared" si="79"/>
        <v>17280</v>
      </c>
      <c r="ET38">
        <f t="shared" si="79"/>
        <v>17300</v>
      </c>
      <c r="EU38">
        <f t="shared" si="79"/>
        <v>17320</v>
      </c>
      <c r="EV38">
        <f t="shared" si="79"/>
        <v>17340</v>
      </c>
      <c r="EW38">
        <f t="shared" si="79"/>
        <v>17360</v>
      </c>
      <c r="EX38">
        <f t="shared" si="79"/>
        <v>17380</v>
      </c>
      <c r="EY38">
        <f t="shared" si="79"/>
        <v>17400</v>
      </c>
      <c r="EZ38">
        <f t="shared" si="79"/>
        <v>17420</v>
      </c>
      <c r="FA38">
        <f t="shared" si="79"/>
        <v>17440</v>
      </c>
      <c r="FB38">
        <f t="shared" si="79"/>
        <v>17460</v>
      </c>
      <c r="FC38">
        <f t="shared" si="79"/>
        <v>17480</v>
      </c>
      <c r="FD38">
        <f t="shared" si="79"/>
        <v>17500</v>
      </c>
      <c r="FE38">
        <f t="shared" si="79"/>
        <v>17520</v>
      </c>
      <c r="FF38">
        <f t="shared" si="79"/>
        <v>17540</v>
      </c>
      <c r="FG38">
        <f t="shared" si="79"/>
        <v>17560</v>
      </c>
      <c r="FH38">
        <f t="shared" si="79"/>
        <v>17580</v>
      </c>
      <c r="FI38">
        <f t="shared" si="79"/>
        <v>17600</v>
      </c>
      <c r="FJ38">
        <f t="shared" si="79"/>
        <v>17620</v>
      </c>
      <c r="FK38">
        <f t="shared" si="79"/>
        <v>17640</v>
      </c>
      <c r="FL38">
        <f t="shared" si="79"/>
        <v>17660</v>
      </c>
      <c r="FM38">
        <f t="shared" si="79"/>
        <v>17680</v>
      </c>
      <c r="FN38">
        <f t="shared" ref="FN38:FZ38" si="80">FN10</f>
        <v>17700</v>
      </c>
      <c r="FO38">
        <f t="shared" si="80"/>
        <v>17720</v>
      </c>
      <c r="FP38">
        <f t="shared" si="80"/>
        <v>17740</v>
      </c>
      <c r="FQ38">
        <f t="shared" si="80"/>
        <v>17760</v>
      </c>
      <c r="FR38">
        <f t="shared" si="80"/>
        <v>17780</v>
      </c>
      <c r="FS38">
        <f t="shared" si="80"/>
        <v>17800</v>
      </c>
      <c r="FT38">
        <f t="shared" si="80"/>
        <v>17820</v>
      </c>
      <c r="FU38">
        <f t="shared" si="80"/>
        <v>17840</v>
      </c>
      <c r="FV38">
        <f t="shared" si="80"/>
        <v>17860</v>
      </c>
      <c r="FW38">
        <f t="shared" si="80"/>
        <v>17880</v>
      </c>
      <c r="FX38">
        <f t="shared" si="80"/>
        <v>17900</v>
      </c>
      <c r="FY38">
        <f t="shared" si="80"/>
        <v>17920</v>
      </c>
      <c r="FZ38">
        <f t="shared" si="80"/>
        <v>17940</v>
      </c>
    </row>
  </sheetData>
  <sheetProtection password="FBB4" sheet="1" objects="1" scenarios="1"/>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dimension ref="A1:GA114"/>
  <sheetViews>
    <sheetView zoomScale="80" zoomScaleNormal="80" workbookViewId="0">
      <pane xSplit="1" ySplit="3" topLeftCell="B82" activePane="bottomRight" state="frozenSplit"/>
      <selection activeCell="D13" sqref="D13"/>
      <selection pane="topRight" activeCell="D13" sqref="D13"/>
      <selection pane="bottomLeft" activeCell="D13" sqref="D13"/>
      <selection pane="bottomRight" activeCell="E111" sqref="E111"/>
    </sheetView>
  </sheetViews>
  <sheetFormatPr baseColWidth="10" defaultRowHeight="15"/>
  <cols>
    <col min="2" max="2" width="12.140625" customWidth="1"/>
    <col min="12" max="12" width="12.85546875" bestFit="1" customWidth="1"/>
    <col min="16" max="16" width="12.5703125" customWidth="1"/>
    <col min="17" max="182" width="4.85546875" customWidth="1"/>
    <col min="183" max="183" width="6.140625" customWidth="1"/>
  </cols>
  <sheetData>
    <row r="1" spans="1:16" ht="18">
      <c r="B1" s="2" t="s">
        <v>12</v>
      </c>
      <c r="C1" s="1"/>
      <c r="D1" s="2" t="s">
        <v>13</v>
      </c>
      <c r="G1" s="2" t="s">
        <v>12</v>
      </c>
      <c r="H1" s="2" t="s">
        <v>13</v>
      </c>
      <c r="I1" s="1"/>
      <c r="J1" s="2" t="s">
        <v>17</v>
      </c>
      <c r="K1" s="2"/>
      <c r="L1" s="2" t="s">
        <v>14</v>
      </c>
      <c r="M1" s="9" t="s">
        <v>15</v>
      </c>
      <c r="N1" s="2" t="s">
        <v>16</v>
      </c>
      <c r="O1" s="10" t="s">
        <v>18</v>
      </c>
      <c r="P1" s="3" t="s">
        <v>19</v>
      </c>
    </row>
    <row r="2" spans="1:16">
      <c r="A2" t="s">
        <v>20</v>
      </c>
      <c r="B2" s="11">
        <f>G2</f>
        <v>1</v>
      </c>
      <c r="C2" s="12">
        <f>I2</f>
        <v>1.5E-3</v>
      </c>
      <c r="D2" s="5">
        <f>H2</f>
        <v>3</v>
      </c>
      <c r="G2" s="4">
        <v>1</v>
      </c>
      <c r="H2" s="5">
        <v>3</v>
      </c>
      <c r="I2" s="13">
        <v>1.5E-3</v>
      </c>
      <c r="J2" s="14">
        <v>1000</v>
      </c>
      <c r="K2" s="2">
        <v>7000</v>
      </c>
      <c r="L2" s="6">
        <f>'graphiques K2 et K1'!U3</f>
        <v>0</v>
      </c>
      <c r="M2" s="7">
        <v>1</v>
      </c>
      <c r="N2" s="6">
        <f>'graphiques K2 et K1'!V3</f>
        <v>0</v>
      </c>
      <c r="O2" s="10">
        <v>10</v>
      </c>
      <c r="P2" s="6">
        <v>1000</v>
      </c>
    </row>
    <row r="3" spans="1:16" ht="18">
      <c r="A3" s="10" t="s">
        <v>21</v>
      </c>
      <c r="B3" s="15">
        <f>1/C2/D2/B2</f>
        <v>222.2222222222222</v>
      </c>
      <c r="M3" s="16">
        <f>M2</f>
        <v>1</v>
      </c>
    </row>
    <row r="5" spans="1:16" ht="18">
      <c r="B5" s="2" t="s">
        <v>17</v>
      </c>
      <c r="C5" s="1"/>
      <c r="D5" s="2" t="s">
        <v>13</v>
      </c>
    </row>
    <row r="6" spans="1:16">
      <c r="A6" t="s">
        <v>22</v>
      </c>
      <c r="B6" s="17">
        <f>J2</f>
        <v>1000</v>
      </c>
      <c r="C6" s="12">
        <f>I2</f>
        <v>1.5E-3</v>
      </c>
      <c r="D6" s="5">
        <f>H2</f>
        <v>3</v>
      </c>
    </row>
    <row r="7" spans="1:16" ht="18">
      <c r="A7" s="10" t="s">
        <v>21</v>
      </c>
      <c r="B7" s="15">
        <f>1/C6/D6/B6*100</f>
        <v>22.222222222222221</v>
      </c>
    </row>
    <row r="10" spans="1:16" ht="18">
      <c r="B10" s="2"/>
      <c r="C10" s="2" t="s">
        <v>14</v>
      </c>
      <c r="D10" s="2" t="s">
        <v>17</v>
      </c>
      <c r="E10" s="2" t="s">
        <v>13</v>
      </c>
      <c r="F10" s="7">
        <v>0.125</v>
      </c>
    </row>
    <row r="11" spans="1:16">
      <c r="B11" s="18">
        <f>K2</f>
        <v>7000</v>
      </c>
      <c r="C11" s="19">
        <f>L2</f>
        <v>0</v>
      </c>
      <c r="D11" s="17">
        <f>J2</f>
        <v>1000</v>
      </c>
      <c r="E11" s="5">
        <f>H2</f>
        <v>3</v>
      </c>
      <c r="F11" s="16">
        <f>M3</f>
        <v>1</v>
      </c>
    </row>
    <row r="12" spans="1:16" ht="18">
      <c r="A12" s="10" t="s">
        <v>23</v>
      </c>
      <c r="B12" s="15">
        <f>B11*C11/D11/E11/F11</f>
        <v>0</v>
      </c>
    </row>
    <row r="14" spans="1:16" ht="18">
      <c r="A14" s="10" t="s">
        <v>24</v>
      </c>
      <c r="B14" t="s">
        <v>25</v>
      </c>
      <c r="C14" t="s">
        <v>26</v>
      </c>
    </row>
    <row r="20" spans="1:183">
      <c r="B20" s="2" t="s">
        <v>14</v>
      </c>
      <c r="C20" s="2"/>
      <c r="D20" s="7">
        <v>0.125</v>
      </c>
      <c r="E20" s="2" t="s">
        <v>16</v>
      </c>
    </row>
    <row r="21" spans="1:183">
      <c r="B21" s="19">
        <f>L2</f>
        <v>0</v>
      </c>
      <c r="C21" s="13">
        <f>I2</f>
        <v>1.5E-3</v>
      </c>
      <c r="D21" s="16">
        <v>0.125</v>
      </c>
      <c r="E21" s="6">
        <f>N2</f>
        <v>0</v>
      </c>
    </row>
    <row r="22" spans="1:183" ht="18">
      <c r="A22" s="10" t="s">
        <v>27</v>
      </c>
      <c r="B22" s="20" t="e">
        <f>B21*C21/D21/E21</f>
        <v>#DIV/0!</v>
      </c>
    </row>
    <row r="23" spans="1:183">
      <c r="H23">
        <v>2</v>
      </c>
      <c r="I23" t="s">
        <v>28</v>
      </c>
      <c r="J23">
        <v>10</v>
      </c>
      <c r="K23">
        <f>J23+$H$23</f>
        <v>12</v>
      </c>
      <c r="L23">
        <f t="shared" ref="L23:BW23" si="0">K23+$H$23</f>
        <v>14</v>
      </c>
      <c r="M23">
        <f t="shared" si="0"/>
        <v>16</v>
      </c>
      <c r="N23">
        <f t="shared" si="0"/>
        <v>18</v>
      </c>
      <c r="O23">
        <f t="shared" si="0"/>
        <v>20</v>
      </c>
      <c r="P23">
        <f t="shared" si="0"/>
        <v>22</v>
      </c>
      <c r="Q23">
        <f t="shared" si="0"/>
        <v>24</v>
      </c>
      <c r="R23">
        <f t="shared" si="0"/>
        <v>26</v>
      </c>
      <c r="S23">
        <f t="shared" si="0"/>
        <v>28</v>
      </c>
      <c r="T23">
        <f t="shared" si="0"/>
        <v>30</v>
      </c>
      <c r="U23">
        <f t="shared" si="0"/>
        <v>32</v>
      </c>
      <c r="V23">
        <f t="shared" si="0"/>
        <v>34</v>
      </c>
      <c r="W23">
        <f t="shared" si="0"/>
        <v>36</v>
      </c>
      <c r="X23">
        <f t="shared" si="0"/>
        <v>38</v>
      </c>
      <c r="Y23">
        <f t="shared" si="0"/>
        <v>40</v>
      </c>
      <c r="Z23">
        <f t="shared" si="0"/>
        <v>42</v>
      </c>
      <c r="AA23">
        <f t="shared" si="0"/>
        <v>44</v>
      </c>
      <c r="AB23">
        <f t="shared" si="0"/>
        <v>46</v>
      </c>
      <c r="AC23">
        <f t="shared" si="0"/>
        <v>48</v>
      </c>
      <c r="AD23">
        <f t="shared" si="0"/>
        <v>50</v>
      </c>
      <c r="AE23">
        <f t="shared" si="0"/>
        <v>52</v>
      </c>
      <c r="AF23">
        <f t="shared" si="0"/>
        <v>54</v>
      </c>
      <c r="AG23">
        <f t="shared" si="0"/>
        <v>56</v>
      </c>
      <c r="AH23">
        <f t="shared" si="0"/>
        <v>58</v>
      </c>
      <c r="AI23">
        <f t="shared" si="0"/>
        <v>60</v>
      </c>
      <c r="AJ23">
        <f t="shared" si="0"/>
        <v>62</v>
      </c>
      <c r="AK23">
        <f t="shared" si="0"/>
        <v>64</v>
      </c>
      <c r="AL23">
        <f t="shared" si="0"/>
        <v>66</v>
      </c>
      <c r="AM23">
        <f t="shared" si="0"/>
        <v>68</v>
      </c>
      <c r="AN23">
        <f t="shared" si="0"/>
        <v>70</v>
      </c>
      <c r="AO23">
        <f t="shared" si="0"/>
        <v>72</v>
      </c>
      <c r="AP23">
        <f t="shared" si="0"/>
        <v>74</v>
      </c>
      <c r="AQ23">
        <f t="shared" si="0"/>
        <v>76</v>
      </c>
      <c r="AR23">
        <f t="shared" si="0"/>
        <v>78</v>
      </c>
      <c r="AS23">
        <f t="shared" si="0"/>
        <v>80</v>
      </c>
      <c r="AT23">
        <f t="shared" si="0"/>
        <v>82</v>
      </c>
      <c r="AU23">
        <f t="shared" si="0"/>
        <v>84</v>
      </c>
      <c r="AV23">
        <f t="shared" si="0"/>
        <v>86</v>
      </c>
      <c r="AW23">
        <f t="shared" si="0"/>
        <v>88</v>
      </c>
      <c r="AX23">
        <f t="shared" si="0"/>
        <v>90</v>
      </c>
      <c r="AY23">
        <f t="shared" si="0"/>
        <v>92</v>
      </c>
      <c r="AZ23">
        <f t="shared" si="0"/>
        <v>94</v>
      </c>
      <c r="BA23">
        <f t="shared" si="0"/>
        <v>96</v>
      </c>
      <c r="BB23">
        <f t="shared" si="0"/>
        <v>98</v>
      </c>
      <c r="BC23">
        <f t="shared" si="0"/>
        <v>100</v>
      </c>
      <c r="BD23">
        <f t="shared" si="0"/>
        <v>102</v>
      </c>
      <c r="BE23">
        <f t="shared" si="0"/>
        <v>104</v>
      </c>
      <c r="BF23">
        <f t="shared" si="0"/>
        <v>106</v>
      </c>
      <c r="BG23">
        <f t="shared" si="0"/>
        <v>108</v>
      </c>
      <c r="BH23">
        <f t="shared" si="0"/>
        <v>110</v>
      </c>
      <c r="BI23">
        <f t="shared" si="0"/>
        <v>112</v>
      </c>
      <c r="BJ23">
        <f t="shared" si="0"/>
        <v>114</v>
      </c>
      <c r="BK23">
        <f t="shared" si="0"/>
        <v>116</v>
      </c>
      <c r="BL23">
        <f t="shared" si="0"/>
        <v>118</v>
      </c>
      <c r="BM23">
        <f t="shared" si="0"/>
        <v>120</v>
      </c>
      <c r="BN23">
        <f t="shared" si="0"/>
        <v>122</v>
      </c>
      <c r="BO23">
        <f t="shared" si="0"/>
        <v>124</v>
      </c>
      <c r="BP23">
        <f t="shared" si="0"/>
        <v>126</v>
      </c>
      <c r="BQ23">
        <f t="shared" si="0"/>
        <v>128</v>
      </c>
      <c r="BR23">
        <f t="shared" si="0"/>
        <v>130</v>
      </c>
      <c r="BS23">
        <f t="shared" si="0"/>
        <v>132</v>
      </c>
      <c r="BT23">
        <f t="shared" si="0"/>
        <v>134</v>
      </c>
      <c r="BU23">
        <f t="shared" si="0"/>
        <v>136</v>
      </c>
      <c r="BV23">
        <f t="shared" si="0"/>
        <v>138</v>
      </c>
      <c r="BW23">
        <f t="shared" si="0"/>
        <v>140</v>
      </c>
      <c r="BX23">
        <f t="shared" ref="BX23:EI23" si="1">BW23+$H$23</f>
        <v>142</v>
      </c>
      <c r="BY23">
        <f t="shared" si="1"/>
        <v>144</v>
      </c>
      <c r="BZ23">
        <f t="shared" si="1"/>
        <v>146</v>
      </c>
      <c r="CA23">
        <f t="shared" si="1"/>
        <v>148</v>
      </c>
      <c r="CB23">
        <f t="shared" si="1"/>
        <v>150</v>
      </c>
      <c r="CC23">
        <f t="shared" si="1"/>
        <v>152</v>
      </c>
      <c r="CD23">
        <f t="shared" si="1"/>
        <v>154</v>
      </c>
      <c r="CE23">
        <f t="shared" si="1"/>
        <v>156</v>
      </c>
      <c r="CF23">
        <f t="shared" si="1"/>
        <v>158</v>
      </c>
      <c r="CG23">
        <f t="shared" si="1"/>
        <v>160</v>
      </c>
      <c r="CH23">
        <f t="shared" si="1"/>
        <v>162</v>
      </c>
      <c r="CI23">
        <f t="shared" si="1"/>
        <v>164</v>
      </c>
      <c r="CJ23">
        <f t="shared" si="1"/>
        <v>166</v>
      </c>
      <c r="CK23">
        <f t="shared" si="1"/>
        <v>168</v>
      </c>
      <c r="CL23">
        <f t="shared" si="1"/>
        <v>170</v>
      </c>
      <c r="CM23">
        <f t="shared" si="1"/>
        <v>172</v>
      </c>
      <c r="CN23">
        <f t="shared" si="1"/>
        <v>174</v>
      </c>
      <c r="CO23">
        <f t="shared" si="1"/>
        <v>176</v>
      </c>
      <c r="CP23">
        <f t="shared" si="1"/>
        <v>178</v>
      </c>
      <c r="CQ23">
        <f t="shared" si="1"/>
        <v>180</v>
      </c>
      <c r="CR23">
        <f t="shared" si="1"/>
        <v>182</v>
      </c>
      <c r="CS23">
        <f t="shared" si="1"/>
        <v>184</v>
      </c>
      <c r="CT23">
        <f t="shared" si="1"/>
        <v>186</v>
      </c>
      <c r="CU23">
        <f t="shared" si="1"/>
        <v>188</v>
      </c>
      <c r="CV23">
        <f t="shared" si="1"/>
        <v>190</v>
      </c>
      <c r="CW23">
        <f t="shared" si="1"/>
        <v>192</v>
      </c>
      <c r="CX23">
        <f t="shared" si="1"/>
        <v>194</v>
      </c>
      <c r="CY23">
        <f t="shared" si="1"/>
        <v>196</v>
      </c>
      <c r="CZ23">
        <f t="shared" si="1"/>
        <v>198</v>
      </c>
      <c r="DA23">
        <f t="shared" si="1"/>
        <v>200</v>
      </c>
      <c r="DB23">
        <f t="shared" si="1"/>
        <v>202</v>
      </c>
      <c r="DC23">
        <f t="shared" si="1"/>
        <v>204</v>
      </c>
      <c r="DD23">
        <f t="shared" si="1"/>
        <v>206</v>
      </c>
      <c r="DE23">
        <f t="shared" si="1"/>
        <v>208</v>
      </c>
      <c r="DF23">
        <f t="shared" si="1"/>
        <v>210</v>
      </c>
      <c r="DG23">
        <f t="shared" si="1"/>
        <v>212</v>
      </c>
      <c r="DH23">
        <f t="shared" si="1"/>
        <v>214</v>
      </c>
      <c r="DI23">
        <f t="shared" si="1"/>
        <v>216</v>
      </c>
      <c r="DJ23">
        <f t="shared" si="1"/>
        <v>218</v>
      </c>
      <c r="DK23">
        <f t="shared" si="1"/>
        <v>220</v>
      </c>
      <c r="DL23">
        <f t="shared" si="1"/>
        <v>222</v>
      </c>
      <c r="DM23">
        <f t="shared" si="1"/>
        <v>224</v>
      </c>
      <c r="DN23">
        <f t="shared" si="1"/>
        <v>226</v>
      </c>
      <c r="DO23">
        <f t="shared" si="1"/>
        <v>228</v>
      </c>
      <c r="DP23">
        <f t="shared" si="1"/>
        <v>230</v>
      </c>
      <c r="DQ23">
        <f t="shared" si="1"/>
        <v>232</v>
      </c>
      <c r="DR23">
        <f t="shared" si="1"/>
        <v>234</v>
      </c>
      <c r="DS23">
        <f t="shared" si="1"/>
        <v>236</v>
      </c>
      <c r="DT23">
        <f t="shared" si="1"/>
        <v>238</v>
      </c>
      <c r="DU23">
        <f t="shared" si="1"/>
        <v>240</v>
      </c>
      <c r="DV23">
        <f t="shared" si="1"/>
        <v>242</v>
      </c>
      <c r="DW23">
        <f t="shared" si="1"/>
        <v>244</v>
      </c>
      <c r="DX23">
        <f t="shared" si="1"/>
        <v>246</v>
      </c>
      <c r="DY23">
        <f t="shared" si="1"/>
        <v>248</v>
      </c>
      <c r="DZ23">
        <f t="shared" si="1"/>
        <v>250</v>
      </c>
      <c r="EA23">
        <f t="shared" si="1"/>
        <v>252</v>
      </c>
      <c r="EB23">
        <f t="shared" si="1"/>
        <v>254</v>
      </c>
      <c r="EC23">
        <f t="shared" si="1"/>
        <v>256</v>
      </c>
      <c r="ED23">
        <f t="shared" si="1"/>
        <v>258</v>
      </c>
      <c r="EE23">
        <f t="shared" si="1"/>
        <v>260</v>
      </c>
      <c r="EF23">
        <f t="shared" si="1"/>
        <v>262</v>
      </c>
      <c r="EG23">
        <f t="shared" si="1"/>
        <v>264</v>
      </c>
      <c r="EH23">
        <f t="shared" si="1"/>
        <v>266</v>
      </c>
      <c r="EI23">
        <f t="shared" si="1"/>
        <v>268</v>
      </c>
      <c r="EJ23">
        <f t="shared" ref="EJ23:GA23" si="2">EI23+$H$23</f>
        <v>270</v>
      </c>
      <c r="EK23">
        <f t="shared" si="2"/>
        <v>272</v>
      </c>
      <c r="EL23">
        <f t="shared" si="2"/>
        <v>274</v>
      </c>
      <c r="EM23">
        <f t="shared" si="2"/>
        <v>276</v>
      </c>
      <c r="EN23">
        <f t="shared" si="2"/>
        <v>278</v>
      </c>
      <c r="EO23">
        <f t="shared" si="2"/>
        <v>280</v>
      </c>
      <c r="EP23">
        <f t="shared" si="2"/>
        <v>282</v>
      </c>
      <c r="EQ23">
        <f t="shared" si="2"/>
        <v>284</v>
      </c>
      <c r="ER23">
        <f t="shared" si="2"/>
        <v>286</v>
      </c>
      <c r="ES23">
        <f t="shared" si="2"/>
        <v>288</v>
      </c>
      <c r="ET23">
        <f t="shared" si="2"/>
        <v>290</v>
      </c>
      <c r="EU23">
        <f t="shared" si="2"/>
        <v>292</v>
      </c>
      <c r="EV23">
        <f t="shared" si="2"/>
        <v>294</v>
      </c>
      <c r="EW23">
        <f t="shared" si="2"/>
        <v>296</v>
      </c>
      <c r="EX23">
        <f t="shared" si="2"/>
        <v>298</v>
      </c>
      <c r="EY23">
        <f t="shared" si="2"/>
        <v>300</v>
      </c>
      <c r="EZ23">
        <f t="shared" si="2"/>
        <v>302</v>
      </c>
      <c r="FA23">
        <f t="shared" si="2"/>
        <v>304</v>
      </c>
      <c r="FB23">
        <f t="shared" si="2"/>
        <v>306</v>
      </c>
      <c r="FC23">
        <f t="shared" si="2"/>
        <v>308</v>
      </c>
      <c r="FD23">
        <f t="shared" si="2"/>
        <v>310</v>
      </c>
      <c r="FE23">
        <f t="shared" si="2"/>
        <v>312</v>
      </c>
      <c r="FF23">
        <f t="shared" si="2"/>
        <v>314</v>
      </c>
      <c r="FG23">
        <f t="shared" si="2"/>
        <v>316</v>
      </c>
      <c r="FH23">
        <f t="shared" si="2"/>
        <v>318</v>
      </c>
      <c r="FI23">
        <f t="shared" si="2"/>
        <v>320</v>
      </c>
      <c r="FJ23">
        <f t="shared" si="2"/>
        <v>322</v>
      </c>
      <c r="FK23">
        <f t="shared" si="2"/>
        <v>324</v>
      </c>
      <c r="FL23">
        <f t="shared" si="2"/>
        <v>326</v>
      </c>
      <c r="FM23">
        <f t="shared" si="2"/>
        <v>328</v>
      </c>
      <c r="FN23">
        <f t="shared" si="2"/>
        <v>330</v>
      </c>
      <c r="FO23">
        <f t="shared" si="2"/>
        <v>332</v>
      </c>
      <c r="FP23">
        <f t="shared" si="2"/>
        <v>334</v>
      </c>
      <c r="FQ23">
        <f t="shared" si="2"/>
        <v>336</v>
      </c>
      <c r="FR23">
        <f t="shared" si="2"/>
        <v>338</v>
      </c>
      <c r="FS23">
        <f t="shared" si="2"/>
        <v>340</v>
      </c>
      <c r="FT23">
        <f t="shared" si="2"/>
        <v>342</v>
      </c>
      <c r="FU23">
        <f t="shared" si="2"/>
        <v>344</v>
      </c>
      <c r="FV23">
        <f t="shared" si="2"/>
        <v>346</v>
      </c>
      <c r="FW23">
        <f t="shared" si="2"/>
        <v>348</v>
      </c>
      <c r="FX23">
        <f t="shared" si="2"/>
        <v>350</v>
      </c>
      <c r="FY23">
        <f t="shared" si="2"/>
        <v>352</v>
      </c>
      <c r="FZ23">
        <f t="shared" si="2"/>
        <v>354</v>
      </c>
      <c r="GA23">
        <f t="shared" si="2"/>
        <v>356</v>
      </c>
    </row>
    <row r="24" spans="1:183">
      <c r="C24" s="10" t="s">
        <v>18</v>
      </c>
      <c r="I24" t="s">
        <v>13</v>
      </c>
      <c r="J24">
        <v>3</v>
      </c>
      <c r="K24">
        <v>3</v>
      </c>
      <c r="L24">
        <v>3</v>
      </c>
      <c r="M24">
        <v>3</v>
      </c>
      <c r="N24">
        <v>3</v>
      </c>
      <c r="O24">
        <v>3</v>
      </c>
      <c r="P24">
        <v>3</v>
      </c>
      <c r="Q24">
        <v>3</v>
      </c>
      <c r="R24">
        <v>3</v>
      </c>
      <c r="S24">
        <v>3</v>
      </c>
      <c r="T24">
        <v>3</v>
      </c>
      <c r="U24">
        <v>3</v>
      </c>
      <c r="V24">
        <v>3</v>
      </c>
      <c r="W24">
        <v>3</v>
      </c>
      <c r="X24">
        <v>3</v>
      </c>
      <c r="Y24">
        <v>3</v>
      </c>
      <c r="Z24">
        <v>3</v>
      </c>
      <c r="AA24">
        <v>3</v>
      </c>
      <c r="AB24">
        <v>3</v>
      </c>
      <c r="AC24">
        <v>3</v>
      </c>
      <c r="AD24">
        <v>3</v>
      </c>
      <c r="AE24">
        <v>3</v>
      </c>
      <c r="AF24">
        <v>3</v>
      </c>
      <c r="AG24">
        <v>3</v>
      </c>
      <c r="AH24">
        <v>3</v>
      </c>
      <c r="AI24">
        <v>3</v>
      </c>
      <c r="AJ24">
        <v>3</v>
      </c>
      <c r="AK24">
        <v>3</v>
      </c>
      <c r="AL24">
        <v>3</v>
      </c>
      <c r="AM24">
        <v>3</v>
      </c>
      <c r="AN24">
        <v>3</v>
      </c>
      <c r="AO24">
        <v>3</v>
      </c>
      <c r="AP24">
        <v>3</v>
      </c>
      <c r="AQ24">
        <v>3</v>
      </c>
      <c r="AR24">
        <v>3</v>
      </c>
      <c r="AS24">
        <v>3</v>
      </c>
      <c r="AT24">
        <v>3</v>
      </c>
      <c r="AU24">
        <v>3</v>
      </c>
      <c r="AV24">
        <v>3</v>
      </c>
      <c r="AW24">
        <v>3</v>
      </c>
      <c r="AX24">
        <v>3</v>
      </c>
      <c r="AY24">
        <v>3</v>
      </c>
      <c r="AZ24">
        <v>3</v>
      </c>
      <c r="BA24">
        <v>3</v>
      </c>
      <c r="BB24">
        <v>3</v>
      </c>
      <c r="BC24">
        <v>3</v>
      </c>
      <c r="BD24">
        <v>3</v>
      </c>
      <c r="BE24">
        <v>3</v>
      </c>
      <c r="BF24">
        <v>3</v>
      </c>
      <c r="BG24">
        <v>3</v>
      </c>
      <c r="BH24">
        <v>3</v>
      </c>
      <c r="BI24">
        <v>3</v>
      </c>
      <c r="BJ24">
        <v>3</v>
      </c>
      <c r="BK24">
        <v>3</v>
      </c>
      <c r="BL24">
        <v>3</v>
      </c>
      <c r="BM24">
        <v>3</v>
      </c>
      <c r="BN24">
        <v>3</v>
      </c>
      <c r="BO24">
        <v>3</v>
      </c>
      <c r="BP24">
        <v>3</v>
      </c>
      <c r="BQ24">
        <v>3</v>
      </c>
      <c r="BR24">
        <v>3</v>
      </c>
      <c r="BS24">
        <v>3</v>
      </c>
      <c r="BT24">
        <v>3</v>
      </c>
      <c r="BU24">
        <v>3</v>
      </c>
      <c r="BV24">
        <v>3</v>
      </c>
      <c r="BW24">
        <v>3</v>
      </c>
      <c r="BX24">
        <v>3</v>
      </c>
      <c r="BY24">
        <v>3</v>
      </c>
      <c r="BZ24">
        <v>3</v>
      </c>
      <c r="CA24">
        <v>3</v>
      </c>
      <c r="CB24">
        <v>3</v>
      </c>
      <c r="CC24">
        <v>3</v>
      </c>
      <c r="CD24">
        <v>3</v>
      </c>
      <c r="CE24">
        <v>3</v>
      </c>
      <c r="CF24">
        <v>3</v>
      </c>
      <c r="CG24">
        <v>3</v>
      </c>
      <c r="CH24">
        <v>3</v>
      </c>
      <c r="CI24">
        <v>3</v>
      </c>
      <c r="CJ24">
        <v>3</v>
      </c>
      <c r="CK24">
        <v>3</v>
      </c>
      <c r="CL24">
        <v>3</v>
      </c>
      <c r="CM24">
        <v>3</v>
      </c>
      <c r="CN24">
        <v>3</v>
      </c>
      <c r="CO24">
        <v>3</v>
      </c>
      <c r="CP24">
        <v>3</v>
      </c>
      <c r="CQ24">
        <v>3</v>
      </c>
      <c r="CR24">
        <v>3</v>
      </c>
      <c r="CS24">
        <v>3</v>
      </c>
      <c r="CT24">
        <v>3</v>
      </c>
      <c r="CU24">
        <v>3</v>
      </c>
      <c r="CV24">
        <v>3</v>
      </c>
      <c r="CW24">
        <v>3</v>
      </c>
      <c r="CX24">
        <v>3</v>
      </c>
      <c r="CY24">
        <v>3</v>
      </c>
      <c r="CZ24">
        <v>3</v>
      </c>
      <c r="DA24">
        <v>3</v>
      </c>
      <c r="DB24">
        <v>3</v>
      </c>
      <c r="DC24">
        <v>3</v>
      </c>
      <c r="DD24">
        <v>3</v>
      </c>
      <c r="DE24">
        <v>3</v>
      </c>
      <c r="DF24">
        <v>3</v>
      </c>
      <c r="DG24">
        <v>3</v>
      </c>
      <c r="DH24">
        <v>3</v>
      </c>
      <c r="DI24">
        <v>3</v>
      </c>
      <c r="DJ24">
        <v>3</v>
      </c>
      <c r="DK24">
        <v>3</v>
      </c>
      <c r="DL24">
        <v>3</v>
      </c>
      <c r="DM24">
        <v>3</v>
      </c>
      <c r="DN24">
        <v>3</v>
      </c>
      <c r="DO24">
        <v>3</v>
      </c>
      <c r="DP24">
        <v>3</v>
      </c>
      <c r="DQ24">
        <v>3</v>
      </c>
      <c r="DR24">
        <v>3</v>
      </c>
      <c r="DS24">
        <v>3</v>
      </c>
      <c r="DT24">
        <v>3</v>
      </c>
      <c r="DU24">
        <v>3</v>
      </c>
      <c r="DV24">
        <v>3</v>
      </c>
      <c r="DW24">
        <v>3</v>
      </c>
      <c r="DX24">
        <v>3</v>
      </c>
      <c r="DY24">
        <v>3</v>
      </c>
      <c r="DZ24">
        <v>3</v>
      </c>
      <c r="EA24">
        <v>3</v>
      </c>
      <c r="EB24">
        <v>3</v>
      </c>
      <c r="EC24">
        <v>3</v>
      </c>
      <c r="ED24">
        <v>3</v>
      </c>
      <c r="EE24">
        <v>3</v>
      </c>
      <c r="EF24">
        <v>3</v>
      </c>
      <c r="EG24">
        <v>3</v>
      </c>
      <c r="EH24">
        <v>3</v>
      </c>
      <c r="EI24">
        <v>3</v>
      </c>
      <c r="EJ24">
        <v>3</v>
      </c>
      <c r="EK24">
        <v>3</v>
      </c>
      <c r="EL24">
        <v>3</v>
      </c>
      <c r="EM24">
        <v>3</v>
      </c>
      <c r="EN24">
        <v>3</v>
      </c>
      <c r="EO24">
        <v>3</v>
      </c>
      <c r="EP24">
        <v>3</v>
      </c>
      <c r="EQ24">
        <v>3</v>
      </c>
      <c r="ER24">
        <v>3</v>
      </c>
      <c r="ES24">
        <v>3</v>
      </c>
      <c r="ET24">
        <v>3</v>
      </c>
      <c r="EU24">
        <v>3</v>
      </c>
      <c r="EV24">
        <v>3</v>
      </c>
      <c r="EW24">
        <v>3</v>
      </c>
      <c r="EX24">
        <v>3</v>
      </c>
      <c r="EY24">
        <v>3</v>
      </c>
      <c r="EZ24">
        <v>3</v>
      </c>
      <c r="FA24">
        <v>3</v>
      </c>
      <c r="FB24">
        <v>3</v>
      </c>
      <c r="FC24">
        <v>3</v>
      </c>
      <c r="FD24">
        <v>3</v>
      </c>
      <c r="FE24">
        <v>3</v>
      </c>
      <c r="FF24">
        <v>3</v>
      </c>
      <c r="FG24">
        <v>3</v>
      </c>
      <c r="FH24">
        <v>3</v>
      </c>
      <c r="FI24">
        <v>3</v>
      </c>
      <c r="FJ24">
        <v>3</v>
      </c>
      <c r="FK24">
        <v>3</v>
      </c>
      <c r="FL24">
        <v>3</v>
      </c>
      <c r="FM24">
        <v>3</v>
      </c>
      <c r="FN24">
        <v>3</v>
      </c>
      <c r="FO24">
        <v>3</v>
      </c>
      <c r="FP24">
        <v>3</v>
      </c>
      <c r="FQ24">
        <v>3</v>
      </c>
      <c r="FR24">
        <v>3</v>
      </c>
      <c r="FS24">
        <v>3</v>
      </c>
      <c r="FT24">
        <v>3</v>
      </c>
      <c r="FU24">
        <v>3</v>
      </c>
      <c r="FV24">
        <v>3</v>
      </c>
      <c r="FW24">
        <v>3</v>
      </c>
      <c r="FX24">
        <v>3</v>
      </c>
      <c r="FY24">
        <v>3</v>
      </c>
      <c r="FZ24">
        <v>3</v>
      </c>
      <c r="GA24">
        <v>3</v>
      </c>
    </row>
    <row r="25" spans="1:183">
      <c r="B25" s="21">
        <v>0.1</v>
      </c>
      <c r="C25" s="10">
        <f>O2</f>
        <v>10</v>
      </c>
      <c r="I25" t="s">
        <v>29</v>
      </c>
      <c r="J25">
        <f>J23*J24</f>
        <v>30</v>
      </c>
      <c r="K25">
        <f t="shared" ref="K25:BV25" si="3">K23*K24</f>
        <v>36</v>
      </c>
      <c r="L25">
        <f t="shared" si="3"/>
        <v>42</v>
      </c>
      <c r="M25">
        <f t="shared" si="3"/>
        <v>48</v>
      </c>
      <c r="N25">
        <f t="shared" si="3"/>
        <v>54</v>
      </c>
      <c r="O25">
        <f t="shared" si="3"/>
        <v>60</v>
      </c>
      <c r="P25">
        <f t="shared" si="3"/>
        <v>66</v>
      </c>
      <c r="Q25">
        <f t="shared" si="3"/>
        <v>72</v>
      </c>
      <c r="R25">
        <f t="shared" si="3"/>
        <v>78</v>
      </c>
      <c r="S25">
        <f t="shared" si="3"/>
        <v>84</v>
      </c>
      <c r="T25">
        <f t="shared" si="3"/>
        <v>90</v>
      </c>
      <c r="U25">
        <f t="shared" si="3"/>
        <v>96</v>
      </c>
      <c r="V25">
        <f t="shared" si="3"/>
        <v>102</v>
      </c>
      <c r="W25">
        <f t="shared" si="3"/>
        <v>108</v>
      </c>
      <c r="X25">
        <f t="shared" si="3"/>
        <v>114</v>
      </c>
      <c r="Y25">
        <f t="shared" si="3"/>
        <v>120</v>
      </c>
      <c r="Z25">
        <f t="shared" si="3"/>
        <v>126</v>
      </c>
      <c r="AA25">
        <f t="shared" si="3"/>
        <v>132</v>
      </c>
      <c r="AB25">
        <f t="shared" si="3"/>
        <v>138</v>
      </c>
      <c r="AC25">
        <f t="shared" si="3"/>
        <v>144</v>
      </c>
      <c r="AD25">
        <f t="shared" si="3"/>
        <v>150</v>
      </c>
      <c r="AE25">
        <f t="shared" si="3"/>
        <v>156</v>
      </c>
      <c r="AF25">
        <f t="shared" si="3"/>
        <v>162</v>
      </c>
      <c r="AG25">
        <f t="shared" si="3"/>
        <v>168</v>
      </c>
      <c r="AH25">
        <f t="shared" si="3"/>
        <v>174</v>
      </c>
      <c r="AI25">
        <f t="shared" si="3"/>
        <v>180</v>
      </c>
      <c r="AJ25">
        <f t="shared" si="3"/>
        <v>186</v>
      </c>
      <c r="AK25">
        <f t="shared" si="3"/>
        <v>192</v>
      </c>
      <c r="AL25">
        <f t="shared" si="3"/>
        <v>198</v>
      </c>
      <c r="AM25">
        <f t="shared" si="3"/>
        <v>204</v>
      </c>
      <c r="AN25">
        <f t="shared" si="3"/>
        <v>210</v>
      </c>
      <c r="AO25">
        <f t="shared" si="3"/>
        <v>216</v>
      </c>
      <c r="AP25">
        <f t="shared" si="3"/>
        <v>222</v>
      </c>
      <c r="AQ25">
        <f t="shared" si="3"/>
        <v>228</v>
      </c>
      <c r="AR25">
        <f t="shared" si="3"/>
        <v>234</v>
      </c>
      <c r="AS25">
        <f t="shared" si="3"/>
        <v>240</v>
      </c>
      <c r="AT25">
        <f t="shared" si="3"/>
        <v>246</v>
      </c>
      <c r="AU25">
        <f t="shared" si="3"/>
        <v>252</v>
      </c>
      <c r="AV25">
        <f t="shared" si="3"/>
        <v>258</v>
      </c>
      <c r="AW25">
        <f t="shared" si="3"/>
        <v>264</v>
      </c>
      <c r="AX25">
        <f t="shared" si="3"/>
        <v>270</v>
      </c>
      <c r="AY25">
        <f t="shared" si="3"/>
        <v>276</v>
      </c>
      <c r="AZ25">
        <f t="shared" si="3"/>
        <v>282</v>
      </c>
      <c r="BA25">
        <f t="shared" si="3"/>
        <v>288</v>
      </c>
      <c r="BB25">
        <f t="shared" si="3"/>
        <v>294</v>
      </c>
      <c r="BC25">
        <f t="shared" si="3"/>
        <v>300</v>
      </c>
      <c r="BD25">
        <f t="shared" si="3"/>
        <v>306</v>
      </c>
      <c r="BE25">
        <f t="shared" si="3"/>
        <v>312</v>
      </c>
      <c r="BF25">
        <f t="shared" si="3"/>
        <v>318</v>
      </c>
      <c r="BG25">
        <f t="shared" si="3"/>
        <v>324</v>
      </c>
      <c r="BH25">
        <f t="shared" si="3"/>
        <v>330</v>
      </c>
      <c r="BI25">
        <f t="shared" si="3"/>
        <v>336</v>
      </c>
      <c r="BJ25">
        <f t="shared" si="3"/>
        <v>342</v>
      </c>
      <c r="BK25">
        <f t="shared" si="3"/>
        <v>348</v>
      </c>
      <c r="BL25">
        <f t="shared" si="3"/>
        <v>354</v>
      </c>
      <c r="BM25">
        <f t="shared" si="3"/>
        <v>360</v>
      </c>
      <c r="BN25">
        <f t="shared" si="3"/>
        <v>366</v>
      </c>
      <c r="BO25">
        <f t="shared" si="3"/>
        <v>372</v>
      </c>
      <c r="BP25">
        <f t="shared" si="3"/>
        <v>378</v>
      </c>
      <c r="BQ25">
        <f t="shared" si="3"/>
        <v>384</v>
      </c>
      <c r="BR25">
        <f t="shared" si="3"/>
        <v>390</v>
      </c>
      <c r="BS25">
        <f t="shared" si="3"/>
        <v>396</v>
      </c>
      <c r="BT25">
        <f t="shared" si="3"/>
        <v>402</v>
      </c>
      <c r="BU25">
        <f t="shared" si="3"/>
        <v>408</v>
      </c>
      <c r="BV25">
        <f t="shared" si="3"/>
        <v>414</v>
      </c>
      <c r="BW25">
        <f t="shared" ref="BW25:EH25" si="4">BW23*BW24</f>
        <v>420</v>
      </c>
      <c r="BX25">
        <f t="shared" si="4"/>
        <v>426</v>
      </c>
      <c r="BY25">
        <f t="shared" si="4"/>
        <v>432</v>
      </c>
      <c r="BZ25">
        <f t="shared" si="4"/>
        <v>438</v>
      </c>
      <c r="CA25">
        <f t="shared" si="4"/>
        <v>444</v>
      </c>
      <c r="CB25">
        <f t="shared" si="4"/>
        <v>450</v>
      </c>
      <c r="CC25">
        <f t="shared" si="4"/>
        <v>456</v>
      </c>
      <c r="CD25">
        <f t="shared" si="4"/>
        <v>462</v>
      </c>
      <c r="CE25">
        <f t="shared" si="4"/>
        <v>468</v>
      </c>
      <c r="CF25">
        <f t="shared" si="4"/>
        <v>474</v>
      </c>
      <c r="CG25">
        <f t="shared" si="4"/>
        <v>480</v>
      </c>
      <c r="CH25">
        <f t="shared" si="4"/>
        <v>486</v>
      </c>
      <c r="CI25">
        <f t="shared" si="4"/>
        <v>492</v>
      </c>
      <c r="CJ25">
        <f t="shared" si="4"/>
        <v>498</v>
      </c>
      <c r="CK25">
        <f t="shared" si="4"/>
        <v>504</v>
      </c>
      <c r="CL25">
        <f t="shared" si="4"/>
        <v>510</v>
      </c>
      <c r="CM25">
        <f t="shared" si="4"/>
        <v>516</v>
      </c>
      <c r="CN25">
        <f t="shared" si="4"/>
        <v>522</v>
      </c>
      <c r="CO25">
        <f t="shared" si="4"/>
        <v>528</v>
      </c>
      <c r="CP25">
        <f t="shared" si="4"/>
        <v>534</v>
      </c>
      <c r="CQ25">
        <f t="shared" si="4"/>
        <v>540</v>
      </c>
      <c r="CR25">
        <f t="shared" si="4"/>
        <v>546</v>
      </c>
      <c r="CS25">
        <f t="shared" si="4"/>
        <v>552</v>
      </c>
      <c r="CT25">
        <f t="shared" si="4"/>
        <v>558</v>
      </c>
      <c r="CU25">
        <f t="shared" si="4"/>
        <v>564</v>
      </c>
      <c r="CV25">
        <f t="shared" si="4"/>
        <v>570</v>
      </c>
      <c r="CW25">
        <f t="shared" si="4"/>
        <v>576</v>
      </c>
      <c r="CX25">
        <f t="shared" si="4"/>
        <v>582</v>
      </c>
      <c r="CY25">
        <f t="shared" si="4"/>
        <v>588</v>
      </c>
      <c r="CZ25">
        <f t="shared" si="4"/>
        <v>594</v>
      </c>
      <c r="DA25">
        <f t="shared" si="4"/>
        <v>600</v>
      </c>
      <c r="DB25">
        <f t="shared" si="4"/>
        <v>606</v>
      </c>
      <c r="DC25">
        <f t="shared" si="4"/>
        <v>612</v>
      </c>
      <c r="DD25">
        <f t="shared" si="4"/>
        <v>618</v>
      </c>
      <c r="DE25">
        <f t="shared" si="4"/>
        <v>624</v>
      </c>
      <c r="DF25">
        <f t="shared" si="4"/>
        <v>630</v>
      </c>
      <c r="DG25">
        <f t="shared" si="4"/>
        <v>636</v>
      </c>
      <c r="DH25">
        <f t="shared" si="4"/>
        <v>642</v>
      </c>
      <c r="DI25">
        <f t="shared" si="4"/>
        <v>648</v>
      </c>
      <c r="DJ25">
        <f t="shared" si="4"/>
        <v>654</v>
      </c>
      <c r="DK25">
        <f t="shared" si="4"/>
        <v>660</v>
      </c>
      <c r="DL25">
        <f t="shared" si="4"/>
        <v>666</v>
      </c>
      <c r="DM25">
        <f t="shared" si="4"/>
        <v>672</v>
      </c>
      <c r="DN25">
        <f t="shared" si="4"/>
        <v>678</v>
      </c>
      <c r="DO25">
        <f t="shared" si="4"/>
        <v>684</v>
      </c>
      <c r="DP25">
        <f t="shared" si="4"/>
        <v>690</v>
      </c>
      <c r="DQ25">
        <f t="shared" si="4"/>
        <v>696</v>
      </c>
      <c r="DR25">
        <f t="shared" si="4"/>
        <v>702</v>
      </c>
      <c r="DS25">
        <f t="shared" si="4"/>
        <v>708</v>
      </c>
      <c r="DT25">
        <f t="shared" si="4"/>
        <v>714</v>
      </c>
      <c r="DU25">
        <f t="shared" si="4"/>
        <v>720</v>
      </c>
      <c r="DV25">
        <f t="shared" si="4"/>
        <v>726</v>
      </c>
      <c r="DW25">
        <f t="shared" si="4"/>
        <v>732</v>
      </c>
      <c r="DX25">
        <f t="shared" si="4"/>
        <v>738</v>
      </c>
      <c r="DY25">
        <f t="shared" si="4"/>
        <v>744</v>
      </c>
      <c r="DZ25">
        <f t="shared" si="4"/>
        <v>750</v>
      </c>
      <c r="EA25">
        <f t="shared" si="4"/>
        <v>756</v>
      </c>
      <c r="EB25">
        <f t="shared" si="4"/>
        <v>762</v>
      </c>
      <c r="EC25">
        <f t="shared" si="4"/>
        <v>768</v>
      </c>
      <c r="ED25">
        <f t="shared" si="4"/>
        <v>774</v>
      </c>
      <c r="EE25">
        <f t="shared" si="4"/>
        <v>780</v>
      </c>
      <c r="EF25">
        <f t="shared" si="4"/>
        <v>786</v>
      </c>
      <c r="EG25">
        <f t="shared" si="4"/>
        <v>792</v>
      </c>
      <c r="EH25">
        <f t="shared" si="4"/>
        <v>798</v>
      </c>
      <c r="EI25">
        <f t="shared" ref="EI25:GA25" si="5">EI23*EI24</f>
        <v>804</v>
      </c>
      <c r="EJ25">
        <f t="shared" si="5"/>
        <v>810</v>
      </c>
      <c r="EK25">
        <f t="shared" si="5"/>
        <v>816</v>
      </c>
      <c r="EL25">
        <f t="shared" si="5"/>
        <v>822</v>
      </c>
      <c r="EM25">
        <f t="shared" si="5"/>
        <v>828</v>
      </c>
      <c r="EN25">
        <f t="shared" si="5"/>
        <v>834</v>
      </c>
      <c r="EO25">
        <f t="shared" si="5"/>
        <v>840</v>
      </c>
      <c r="EP25">
        <f t="shared" si="5"/>
        <v>846</v>
      </c>
      <c r="EQ25">
        <f t="shared" si="5"/>
        <v>852</v>
      </c>
      <c r="ER25">
        <f t="shared" si="5"/>
        <v>858</v>
      </c>
      <c r="ES25">
        <f t="shared" si="5"/>
        <v>864</v>
      </c>
      <c r="ET25">
        <f t="shared" si="5"/>
        <v>870</v>
      </c>
      <c r="EU25">
        <f t="shared" si="5"/>
        <v>876</v>
      </c>
      <c r="EV25">
        <f t="shared" si="5"/>
        <v>882</v>
      </c>
      <c r="EW25">
        <f t="shared" si="5"/>
        <v>888</v>
      </c>
      <c r="EX25">
        <f t="shared" si="5"/>
        <v>894</v>
      </c>
      <c r="EY25">
        <f t="shared" si="5"/>
        <v>900</v>
      </c>
      <c r="EZ25">
        <f t="shared" si="5"/>
        <v>906</v>
      </c>
      <c r="FA25">
        <f t="shared" si="5"/>
        <v>912</v>
      </c>
      <c r="FB25">
        <f t="shared" si="5"/>
        <v>918</v>
      </c>
      <c r="FC25">
        <f t="shared" si="5"/>
        <v>924</v>
      </c>
      <c r="FD25">
        <f t="shared" si="5"/>
        <v>930</v>
      </c>
      <c r="FE25">
        <f t="shared" si="5"/>
        <v>936</v>
      </c>
      <c r="FF25">
        <f t="shared" si="5"/>
        <v>942</v>
      </c>
      <c r="FG25">
        <f t="shared" si="5"/>
        <v>948</v>
      </c>
      <c r="FH25">
        <f t="shared" si="5"/>
        <v>954</v>
      </c>
      <c r="FI25">
        <f t="shared" si="5"/>
        <v>960</v>
      </c>
      <c r="FJ25">
        <f t="shared" si="5"/>
        <v>966</v>
      </c>
      <c r="FK25">
        <f t="shared" si="5"/>
        <v>972</v>
      </c>
      <c r="FL25">
        <f t="shared" si="5"/>
        <v>978</v>
      </c>
      <c r="FM25">
        <f t="shared" si="5"/>
        <v>984</v>
      </c>
      <c r="FN25">
        <f t="shared" si="5"/>
        <v>990</v>
      </c>
      <c r="FO25">
        <f t="shared" si="5"/>
        <v>996</v>
      </c>
      <c r="FP25">
        <f t="shared" si="5"/>
        <v>1002</v>
      </c>
      <c r="FQ25">
        <f t="shared" si="5"/>
        <v>1008</v>
      </c>
      <c r="FR25">
        <f t="shared" si="5"/>
        <v>1014</v>
      </c>
      <c r="FS25">
        <f t="shared" si="5"/>
        <v>1020</v>
      </c>
      <c r="FT25">
        <f t="shared" si="5"/>
        <v>1026</v>
      </c>
      <c r="FU25">
        <f t="shared" si="5"/>
        <v>1032</v>
      </c>
      <c r="FV25">
        <f t="shared" si="5"/>
        <v>1038</v>
      </c>
      <c r="FW25">
        <f t="shared" si="5"/>
        <v>1044</v>
      </c>
      <c r="FX25">
        <f t="shared" si="5"/>
        <v>1050</v>
      </c>
      <c r="FY25">
        <f t="shared" si="5"/>
        <v>1056</v>
      </c>
      <c r="FZ25">
        <f t="shared" si="5"/>
        <v>1062</v>
      </c>
      <c r="GA25">
        <f t="shared" si="5"/>
        <v>1068</v>
      </c>
    </row>
    <row r="26" spans="1:183" ht="18">
      <c r="A26" s="10" t="s">
        <v>12</v>
      </c>
      <c r="B26" s="22">
        <f>C25*B25</f>
        <v>1</v>
      </c>
    </row>
    <row r="28" spans="1:183" ht="18">
      <c r="B28" s="2" t="s">
        <v>14</v>
      </c>
      <c r="C28" s="2" t="s">
        <v>12</v>
      </c>
      <c r="D28" s="2" t="s">
        <v>16</v>
      </c>
      <c r="E28" s="2" t="s">
        <v>28</v>
      </c>
      <c r="F28" s="2" t="s">
        <v>13</v>
      </c>
      <c r="G28" s="2" t="s">
        <v>15</v>
      </c>
    </row>
    <row r="29" spans="1:183">
      <c r="B29" s="23">
        <f>L2</f>
        <v>0</v>
      </c>
      <c r="C29" s="24">
        <f>B2</f>
        <v>1</v>
      </c>
      <c r="D29" s="25">
        <f>N2</f>
        <v>0</v>
      </c>
      <c r="E29" s="26">
        <f>B3</f>
        <v>222.2222222222222</v>
      </c>
      <c r="F29" s="27">
        <f>H2</f>
        <v>3</v>
      </c>
      <c r="G29" s="28">
        <v>1</v>
      </c>
    </row>
    <row r="30" spans="1:183">
      <c r="A30" s="10" t="s">
        <v>30</v>
      </c>
      <c r="B30" s="29" t="e">
        <f>B29/C29/D29/E29/F29/G29</f>
        <v>#DIV/0!</v>
      </c>
    </row>
    <row r="32" spans="1:183">
      <c r="B32" s="2" t="s">
        <v>14</v>
      </c>
      <c r="C32" s="13">
        <v>1.5E-3</v>
      </c>
      <c r="D32" s="2" t="s">
        <v>16</v>
      </c>
      <c r="E32" s="2" t="s">
        <v>15</v>
      </c>
      <c r="I32" t="s">
        <v>30</v>
      </c>
      <c r="J32" s="30" t="e">
        <f>$B$29/$C$29/$D$29/J25/$G$29</f>
        <v>#DIV/0!</v>
      </c>
      <c r="K32" s="30" t="e">
        <f t="shared" ref="K32:BU32" si="6">$B$29/$C$29/$D$29/K25/$G$29</f>
        <v>#DIV/0!</v>
      </c>
      <c r="L32" s="30" t="e">
        <f t="shared" si="6"/>
        <v>#DIV/0!</v>
      </c>
      <c r="M32" s="30" t="e">
        <f t="shared" si="6"/>
        <v>#DIV/0!</v>
      </c>
      <c r="N32" s="30" t="e">
        <f t="shared" si="6"/>
        <v>#DIV/0!</v>
      </c>
      <c r="O32" s="30" t="e">
        <f t="shared" si="6"/>
        <v>#DIV/0!</v>
      </c>
      <c r="P32" s="30" t="e">
        <f t="shared" si="6"/>
        <v>#DIV/0!</v>
      </c>
      <c r="Q32" s="30" t="e">
        <f t="shared" si="6"/>
        <v>#DIV/0!</v>
      </c>
      <c r="R32" s="30" t="e">
        <f>$B$29/$C$29/$D$29/R25/$G$29</f>
        <v>#DIV/0!</v>
      </c>
      <c r="S32" s="30" t="e">
        <f t="shared" si="6"/>
        <v>#DIV/0!</v>
      </c>
      <c r="T32" s="30" t="e">
        <f t="shared" si="6"/>
        <v>#DIV/0!</v>
      </c>
      <c r="U32" s="30" t="e">
        <f t="shared" si="6"/>
        <v>#DIV/0!</v>
      </c>
      <c r="V32" s="30" t="e">
        <f t="shared" si="6"/>
        <v>#DIV/0!</v>
      </c>
      <c r="W32" s="30" t="e">
        <f t="shared" si="6"/>
        <v>#DIV/0!</v>
      </c>
      <c r="X32" s="30" t="e">
        <f t="shared" si="6"/>
        <v>#DIV/0!</v>
      </c>
      <c r="Y32" s="30" t="e">
        <f t="shared" si="6"/>
        <v>#DIV/0!</v>
      </c>
      <c r="Z32" s="30" t="e">
        <f t="shared" si="6"/>
        <v>#DIV/0!</v>
      </c>
      <c r="AA32" s="30" t="e">
        <f t="shared" si="6"/>
        <v>#DIV/0!</v>
      </c>
      <c r="AB32" s="30" t="e">
        <f t="shared" si="6"/>
        <v>#DIV/0!</v>
      </c>
      <c r="AC32" s="30" t="e">
        <f t="shared" si="6"/>
        <v>#DIV/0!</v>
      </c>
      <c r="AD32" s="30" t="e">
        <f t="shared" si="6"/>
        <v>#DIV/0!</v>
      </c>
      <c r="AE32" s="30" t="e">
        <f t="shared" si="6"/>
        <v>#DIV/0!</v>
      </c>
      <c r="AF32" s="30" t="e">
        <f t="shared" si="6"/>
        <v>#DIV/0!</v>
      </c>
      <c r="AG32" s="30" t="e">
        <f t="shared" si="6"/>
        <v>#DIV/0!</v>
      </c>
      <c r="AH32" s="30" t="e">
        <f t="shared" si="6"/>
        <v>#DIV/0!</v>
      </c>
      <c r="AI32" s="30" t="e">
        <f t="shared" si="6"/>
        <v>#DIV/0!</v>
      </c>
      <c r="AJ32" s="30" t="e">
        <f t="shared" si="6"/>
        <v>#DIV/0!</v>
      </c>
      <c r="AK32" s="30" t="e">
        <f t="shared" si="6"/>
        <v>#DIV/0!</v>
      </c>
      <c r="AL32" s="30" t="e">
        <f t="shared" si="6"/>
        <v>#DIV/0!</v>
      </c>
      <c r="AM32" s="30" t="e">
        <f t="shared" si="6"/>
        <v>#DIV/0!</v>
      </c>
      <c r="AN32" s="30" t="e">
        <f t="shared" si="6"/>
        <v>#DIV/0!</v>
      </c>
      <c r="AO32" s="30" t="e">
        <f t="shared" si="6"/>
        <v>#DIV/0!</v>
      </c>
      <c r="AP32" s="30" t="e">
        <f t="shared" si="6"/>
        <v>#DIV/0!</v>
      </c>
      <c r="AQ32" s="30" t="e">
        <f t="shared" si="6"/>
        <v>#DIV/0!</v>
      </c>
      <c r="AR32" s="30" t="e">
        <f t="shared" si="6"/>
        <v>#DIV/0!</v>
      </c>
      <c r="AS32" s="30" t="e">
        <f t="shared" si="6"/>
        <v>#DIV/0!</v>
      </c>
      <c r="AT32" s="30" t="e">
        <f t="shared" si="6"/>
        <v>#DIV/0!</v>
      </c>
      <c r="AU32" s="30" t="e">
        <f t="shared" si="6"/>
        <v>#DIV/0!</v>
      </c>
      <c r="AV32" s="30" t="e">
        <f t="shared" si="6"/>
        <v>#DIV/0!</v>
      </c>
      <c r="AW32" s="30" t="e">
        <f t="shared" si="6"/>
        <v>#DIV/0!</v>
      </c>
      <c r="AX32" s="30" t="e">
        <f t="shared" si="6"/>
        <v>#DIV/0!</v>
      </c>
      <c r="AY32" s="30" t="e">
        <f t="shared" si="6"/>
        <v>#DIV/0!</v>
      </c>
      <c r="AZ32" s="30" t="e">
        <f t="shared" si="6"/>
        <v>#DIV/0!</v>
      </c>
      <c r="BA32" s="30" t="e">
        <f t="shared" si="6"/>
        <v>#DIV/0!</v>
      </c>
      <c r="BB32" s="30" t="e">
        <f t="shared" si="6"/>
        <v>#DIV/0!</v>
      </c>
      <c r="BC32" s="30" t="e">
        <f t="shared" si="6"/>
        <v>#DIV/0!</v>
      </c>
      <c r="BD32" s="30" t="e">
        <f t="shared" si="6"/>
        <v>#DIV/0!</v>
      </c>
      <c r="BE32" s="30" t="e">
        <f t="shared" si="6"/>
        <v>#DIV/0!</v>
      </c>
      <c r="BF32" s="30" t="e">
        <f t="shared" si="6"/>
        <v>#DIV/0!</v>
      </c>
      <c r="BG32" s="30" t="e">
        <f t="shared" si="6"/>
        <v>#DIV/0!</v>
      </c>
      <c r="BH32" s="30" t="e">
        <f t="shared" si="6"/>
        <v>#DIV/0!</v>
      </c>
      <c r="BI32" s="30" t="e">
        <f t="shared" si="6"/>
        <v>#DIV/0!</v>
      </c>
      <c r="BJ32" s="30" t="e">
        <f t="shared" si="6"/>
        <v>#DIV/0!</v>
      </c>
      <c r="BK32" s="30" t="e">
        <f t="shared" si="6"/>
        <v>#DIV/0!</v>
      </c>
      <c r="BL32" s="30" t="e">
        <f t="shared" si="6"/>
        <v>#DIV/0!</v>
      </c>
      <c r="BM32" s="30" t="e">
        <f t="shared" si="6"/>
        <v>#DIV/0!</v>
      </c>
      <c r="BN32" s="30" t="e">
        <f t="shared" si="6"/>
        <v>#DIV/0!</v>
      </c>
      <c r="BO32" s="30" t="e">
        <f t="shared" si="6"/>
        <v>#DIV/0!</v>
      </c>
      <c r="BP32" s="30" t="e">
        <f t="shared" si="6"/>
        <v>#DIV/0!</v>
      </c>
      <c r="BQ32" s="30" t="e">
        <f t="shared" si="6"/>
        <v>#DIV/0!</v>
      </c>
      <c r="BR32" s="30" t="e">
        <f t="shared" si="6"/>
        <v>#DIV/0!</v>
      </c>
      <c r="BS32" s="30" t="e">
        <f t="shared" si="6"/>
        <v>#DIV/0!</v>
      </c>
      <c r="BT32" s="30" t="e">
        <f t="shared" si="6"/>
        <v>#DIV/0!</v>
      </c>
      <c r="BU32" s="30" t="e">
        <f t="shared" si="6"/>
        <v>#DIV/0!</v>
      </c>
      <c r="BV32" s="30" t="e">
        <f t="shared" ref="BV32:EG32" si="7">$B$29/$C$29/$D$29/BV25/$G$29</f>
        <v>#DIV/0!</v>
      </c>
      <c r="BW32" s="30" t="e">
        <f t="shared" si="7"/>
        <v>#DIV/0!</v>
      </c>
      <c r="BX32" s="30" t="e">
        <f t="shared" si="7"/>
        <v>#DIV/0!</v>
      </c>
      <c r="BY32" s="30" t="e">
        <f t="shared" si="7"/>
        <v>#DIV/0!</v>
      </c>
      <c r="BZ32" s="30" t="e">
        <f t="shared" si="7"/>
        <v>#DIV/0!</v>
      </c>
      <c r="CA32" s="30" t="e">
        <f t="shared" si="7"/>
        <v>#DIV/0!</v>
      </c>
      <c r="CB32" s="30" t="e">
        <f t="shared" si="7"/>
        <v>#DIV/0!</v>
      </c>
      <c r="CC32" s="30" t="e">
        <f t="shared" si="7"/>
        <v>#DIV/0!</v>
      </c>
      <c r="CD32" s="30" t="e">
        <f t="shared" si="7"/>
        <v>#DIV/0!</v>
      </c>
      <c r="CE32" s="30" t="e">
        <f t="shared" si="7"/>
        <v>#DIV/0!</v>
      </c>
      <c r="CF32" s="30" t="e">
        <f t="shared" si="7"/>
        <v>#DIV/0!</v>
      </c>
      <c r="CG32" s="30" t="e">
        <f t="shared" si="7"/>
        <v>#DIV/0!</v>
      </c>
      <c r="CH32" s="30" t="e">
        <f t="shared" si="7"/>
        <v>#DIV/0!</v>
      </c>
      <c r="CI32" s="30" t="e">
        <f t="shared" si="7"/>
        <v>#DIV/0!</v>
      </c>
      <c r="CJ32" s="30" t="e">
        <f t="shared" si="7"/>
        <v>#DIV/0!</v>
      </c>
      <c r="CK32" s="30" t="e">
        <f t="shared" si="7"/>
        <v>#DIV/0!</v>
      </c>
      <c r="CL32" s="30" t="e">
        <f t="shared" si="7"/>
        <v>#DIV/0!</v>
      </c>
      <c r="CM32" s="30" t="e">
        <f t="shared" si="7"/>
        <v>#DIV/0!</v>
      </c>
      <c r="CN32" s="30" t="e">
        <f t="shared" si="7"/>
        <v>#DIV/0!</v>
      </c>
      <c r="CO32" s="30" t="e">
        <f t="shared" si="7"/>
        <v>#DIV/0!</v>
      </c>
      <c r="CP32" s="30" t="e">
        <f t="shared" si="7"/>
        <v>#DIV/0!</v>
      </c>
      <c r="CQ32" s="30" t="e">
        <f t="shared" si="7"/>
        <v>#DIV/0!</v>
      </c>
      <c r="CR32" s="30" t="e">
        <f t="shared" si="7"/>
        <v>#DIV/0!</v>
      </c>
      <c r="CS32" s="30" t="e">
        <f t="shared" si="7"/>
        <v>#DIV/0!</v>
      </c>
      <c r="CT32" s="30" t="e">
        <f t="shared" si="7"/>
        <v>#DIV/0!</v>
      </c>
      <c r="CU32" s="30" t="e">
        <f t="shared" si="7"/>
        <v>#DIV/0!</v>
      </c>
      <c r="CV32" s="30" t="e">
        <f t="shared" si="7"/>
        <v>#DIV/0!</v>
      </c>
      <c r="CW32" s="30" t="e">
        <f t="shared" si="7"/>
        <v>#DIV/0!</v>
      </c>
      <c r="CX32" s="30" t="e">
        <f t="shared" si="7"/>
        <v>#DIV/0!</v>
      </c>
      <c r="CY32" s="30" t="e">
        <f t="shared" si="7"/>
        <v>#DIV/0!</v>
      </c>
      <c r="CZ32" s="30" t="e">
        <f t="shared" si="7"/>
        <v>#DIV/0!</v>
      </c>
      <c r="DA32" s="30" t="e">
        <f t="shared" si="7"/>
        <v>#DIV/0!</v>
      </c>
      <c r="DB32" s="30" t="e">
        <f t="shared" si="7"/>
        <v>#DIV/0!</v>
      </c>
      <c r="DC32" s="30" t="e">
        <f t="shared" si="7"/>
        <v>#DIV/0!</v>
      </c>
      <c r="DD32" s="30" t="e">
        <f t="shared" si="7"/>
        <v>#DIV/0!</v>
      </c>
      <c r="DE32" s="30" t="e">
        <f t="shared" si="7"/>
        <v>#DIV/0!</v>
      </c>
      <c r="DF32" s="30" t="e">
        <f t="shared" si="7"/>
        <v>#DIV/0!</v>
      </c>
      <c r="DG32" s="30" t="e">
        <f t="shared" si="7"/>
        <v>#DIV/0!</v>
      </c>
      <c r="DH32" s="30" t="e">
        <f t="shared" si="7"/>
        <v>#DIV/0!</v>
      </c>
      <c r="DI32" s="30" t="e">
        <f t="shared" si="7"/>
        <v>#DIV/0!</v>
      </c>
      <c r="DJ32" s="30" t="e">
        <f t="shared" si="7"/>
        <v>#DIV/0!</v>
      </c>
      <c r="DK32" s="30" t="e">
        <f t="shared" si="7"/>
        <v>#DIV/0!</v>
      </c>
      <c r="DL32" s="30" t="e">
        <f t="shared" si="7"/>
        <v>#DIV/0!</v>
      </c>
      <c r="DM32" s="30" t="e">
        <f t="shared" si="7"/>
        <v>#DIV/0!</v>
      </c>
      <c r="DN32" s="30" t="e">
        <f t="shared" si="7"/>
        <v>#DIV/0!</v>
      </c>
      <c r="DO32" s="30" t="e">
        <f t="shared" si="7"/>
        <v>#DIV/0!</v>
      </c>
      <c r="DP32" s="30" t="e">
        <f t="shared" si="7"/>
        <v>#DIV/0!</v>
      </c>
      <c r="DQ32" s="30" t="e">
        <f t="shared" si="7"/>
        <v>#DIV/0!</v>
      </c>
      <c r="DR32" s="30" t="e">
        <f t="shared" si="7"/>
        <v>#DIV/0!</v>
      </c>
      <c r="DS32" s="30" t="e">
        <f t="shared" si="7"/>
        <v>#DIV/0!</v>
      </c>
      <c r="DT32" s="30" t="e">
        <f t="shared" si="7"/>
        <v>#DIV/0!</v>
      </c>
      <c r="DU32" s="30" t="e">
        <f t="shared" si="7"/>
        <v>#DIV/0!</v>
      </c>
      <c r="DV32" s="30" t="e">
        <f t="shared" si="7"/>
        <v>#DIV/0!</v>
      </c>
      <c r="DW32" s="30" t="e">
        <f t="shared" si="7"/>
        <v>#DIV/0!</v>
      </c>
      <c r="DX32" s="30" t="e">
        <f t="shared" si="7"/>
        <v>#DIV/0!</v>
      </c>
      <c r="DY32" s="30" t="e">
        <f t="shared" si="7"/>
        <v>#DIV/0!</v>
      </c>
      <c r="DZ32" s="30" t="e">
        <f t="shared" si="7"/>
        <v>#DIV/0!</v>
      </c>
      <c r="EA32" s="30" t="e">
        <f t="shared" si="7"/>
        <v>#DIV/0!</v>
      </c>
      <c r="EB32" s="30" t="e">
        <f t="shared" si="7"/>
        <v>#DIV/0!</v>
      </c>
      <c r="EC32" s="30" t="e">
        <f t="shared" si="7"/>
        <v>#DIV/0!</v>
      </c>
      <c r="ED32" s="30" t="e">
        <f t="shared" si="7"/>
        <v>#DIV/0!</v>
      </c>
      <c r="EE32" s="30" t="e">
        <f t="shared" si="7"/>
        <v>#DIV/0!</v>
      </c>
      <c r="EF32" s="30" t="e">
        <f t="shared" si="7"/>
        <v>#DIV/0!</v>
      </c>
      <c r="EG32" s="30" t="e">
        <f t="shared" si="7"/>
        <v>#DIV/0!</v>
      </c>
      <c r="EH32" s="30" t="e">
        <f t="shared" ref="EH32:GA32" si="8">$B$29/$C$29/$D$29/EH25/$G$29</f>
        <v>#DIV/0!</v>
      </c>
      <c r="EI32" s="30" t="e">
        <f t="shared" si="8"/>
        <v>#DIV/0!</v>
      </c>
      <c r="EJ32" s="30" t="e">
        <f t="shared" si="8"/>
        <v>#DIV/0!</v>
      </c>
      <c r="EK32" s="30" t="e">
        <f t="shared" si="8"/>
        <v>#DIV/0!</v>
      </c>
      <c r="EL32" s="30" t="e">
        <f t="shared" si="8"/>
        <v>#DIV/0!</v>
      </c>
      <c r="EM32" s="30" t="e">
        <f t="shared" si="8"/>
        <v>#DIV/0!</v>
      </c>
      <c r="EN32" s="30" t="e">
        <f t="shared" si="8"/>
        <v>#DIV/0!</v>
      </c>
      <c r="EO32" s="30" t="e">
        <f t="shared" si="8"/>
        <v>#DIV/0!</v>
      </c>
      <c r="EP32" s="30" t="e">
        <f t="shared" si="8"/>
        <v>#DIV/0!</v>
      </c>
      <c r="EQ32" s="30" t="e">
        <f t="shared" si="8"/>
        <v>#DIV/0!</v>
      </c>
      <c r="ER32" s="30" t="e">
        <f t="shared" si="8"/>
        <v>#DIV/0!</v>
      </c>
      <c r="ES32" s="30" t="e">
        <f t="shared" si="8"/>
        <v>#DIV/0!</v>
      </c>
      <c r="ET32" s="30" t="e">
        <f t="shared" si="8"/>
        <v>#DIV/0!</v>
      </c>
      <c r="EU32" s="30" t="e">
        <f t="shared" si="8"/>
        <v>#DIV/0!</v>
      </c>
      <c r="EV32" s="30" t="e">
        <f t="shared" si="8"/>
        <v>#DIV/0!</v>
      </c>
      <c r="EW32" s="30" t="e">
        <f t="shared" si="8"/>
        <v>#DIV/0!</v>
      </c>
      <c r="EX32" s="30" t="e">
        <f t="shared" si="8"/>
        <v>#DIV/0!</v>
      </c>
      <c r="EY32" s="30" t="e">
        <f t="shared" si="8"/>
        <v>#DIV/0!</v>
      </c>
      <c r="EZ32" s="30" t="e">
        <f t="shared" si="8"/>
        <v>#DIV/0!</v>
      </c>
      <c r="FA32" s="30" t="e">
        <f t="shared" si="8"/>
        <v>#DIV/0!</v>
      </c>
      <c r="FB32" s="30" t="e">
        <f t="shared" si="8"/>
        <v>#DIV/0!</v>
      </c>
      <c r="FC32" s="30" t="e">
        <f t="shared" si="8"/>
        <v>#DIV/0!</v>
      </c>
      <c r="FD32" s="30" t="e">
        <f t="shared" si="8"/>
        <v>#DIV/0!</v>
      </c>
      <c r="FE32" s="30" t="e">
        <f t="shared" si="8"/>
        <v>#DIV/0!</v>
      </c>
      <c r="FF32" s="30" t="e">
        <f t="shared" si="8"/>
        <v>#DIV/0!</v>
      </c>
      <c r="FG32" s="30" t="e">
        <f t="shared" si="8"/>
        <v>#DIV/0!</v>
      </c>
      <c r="FH32" s="30" t="e">
        <f t="shared" si="8"/>
        <v>#DIV/0!</v>
      </c>
      <c r="FI32" s="30" t="e">
        <f t="shared" si="8"/>
        <v>#DIV/0!</v>
      </c>
      <c r="FJ32" s="30" t="e">
        <f t="shared" si="8"/>
        <v>#DIV/0!</v>
      </c>
      <c r="FK32" s="30" t="e">
        <f t="shared" si="8"/>
        <v>#DIV/0!</v>
      </c>
      <c r="FL32" s="30" t="e">
        <f t="shared" si="8"/>
        <v>#DIV/0!</v>
      </c>
      <c r="FM32" s="30" t="e">
        <f t="shared" si="8"/>
        <v>#DIV/0!</v>
      </c>
      <c r="FN32" s="30" t="e">
        <f t="shared" si="8"/>
        <v>#DIV/0!</v>
      </c>
      <c r="FO32" s="30" t="e">
        <f t="shared" si="8"/>
        <v>#DIV/0!</v>
      </c>
      <c r="FP32" s="30" t="e">
        <f t="shared" si="8"/>
        <v>#DIV/0!</v>
      </c>
      <c r="FQ32" s="30" t="e">
        <f t="shared" si="8"/>
        <v>#DIV/0!</v>
      </c>
      <c r="FR32" s="30" t="e">
        <f t="shared" si="8"/>
        <v>#DIV/0!</v>
      </c>
      <c r="FS32" s="30" t="e">
        <f t="shared" si="8"/>
        <v>#DIV/0!</v>
      </c>
      <c r="FT32" s="30" t="e">
        <f t="shared" si="8"/>
        <v>#DIV/0!</v>
      </c>
      <c r="FU32" s="30" t="e">
        <f t="shared" si="8"/>
        <v>#DIV/0!</v>
      </c>
      <c r="FV32" s="30" t="e">
        <f t="shared" si="8"/>
        <v>#DIV/0!</v>
      </c>
      <c r="FW32" s="30" t="e">
        <f t="shared" si="8"/>
        <v>#DIV/0!</v>
      </c>
      <c r="FX32" s="30" t="e">
        <f t="shared" si="8"/>
        <v>#DIV/0!</v>
      </c>
      <c r="FY32" s="30" t="e">
        <f t="shared" si="8"/>
        <v>#DIV/0!</v>
      </c>
      <c r="FZ32" s="30" t="e">
        <f t="shared" si="8"/>
        <v>#DIV/0!</v>
      </c>
      <c r="GA32" s="30" t="e">
        <f t="shared" si="8"/>
        <v>#DIV/0!</v>
      </c>
    </row>
    <row r="33" spans="1:183">
      <c r="B33" s="19">
        <f>B29</f>
        <v>0</v>
      </c>
      <c r="C33" s="31">
        <f>C32</f>
        <v>1.5E-3</v>
      </c>
      <c r="D33" s="6">
        <f>E21</f>
        <v>0</v>
      </c>
      <c r="E33" s="2">
        <f>M3</f>
        <v>1</v>
      </c>
      <c r="I33" t="s">
        <v>31</v>
      </c>
      <c r="J33" t="e">
        <f>B33*C33/D33/E33</f>
        <v>#DIV/0!</v>
      </c>
      <c r="K33" t="e">
        <f>J33</f>
        <v>#DIV/0!</v>
      </c>
      <c r="L33" t="e">
        <f t="shared" ref="L33:BW33" si="9">K33</f>
        <v>#DIV/0!</v>
      </c>
      <c r="M33" t="e">
        <f t="shared" si="9"/>
        <v>#DIV/0!</v>
      </c>
      <c r="N33" t="e">
        <f t="shared" si="9"/>
        <v>#DIV/0!</v>
      </c>
      <c r="O33" t="e">
        <f t="shared" si="9"/>
        <v>#DIV/0!</v>
      </c>
      <c r="P33" t="e">
        <f t="shared" si="9"/>
        <v>#DIV/0!</v>
      </c>
      <c r="Q33" t="e">
        <f t="shared" si="9"/>
        <v>#DIV/0!</v>
      </c>
      <c r="R33" t="e">
        <f t="shared" si="9"/>
        <v>#DIV/0!</v>
      </c>
      <c r="S33" t="e">
        <f t="shared" si="9"/>
        <v>#DIV/0!</v>
      </c>
      <c r="T33" t="e">
        <f t="shared" si="9"/>
        <v>#DIV/0!</v>
      </c>
      <c r="U33" t="e">
        <f t="shared" si="9"/>
        <v>#DIV/0!</v>
      </c>
      <c r="V33" t="e">
        <f t="shared" si="9"/>
        <v>#DIV/0!</v>
      </c>
      <c r="W33" t="e">
        <f t="shared" si="9"/>
        <v>#DIV/0!</v>
      </c>
      <c r="X33" t="e">
        <f t="shared" si="9"/>
        <v>#DIV/0!</v>
      </c>
      <c r="Y33" t="e">
        <f t="shared" si="9"/>
        <v>#DIV/0!</v>
      </c>
      <c r="Z33" t="e">
        <f t="shared" si="9"/>
        <v>#DIV/0!</v>
      </c>
      <c r="AA33" t="e">
        <f t="shared" si="9"/>
        <v>#DIV/0!</v>
      </c>
      <c r="AB33" t="e">
        <f t="shared" si="9"/>
        <v>#DIV/0!</v>
      </c>
      <c r="AC33" t="e">
        <f t="shared" si="9"/>
        <v>#DIV/0!</v>
      </c>
      <c r="AD33" t="e">
        <f t="shared" si="9"/>
        <v>#DIV/0!</v>
      </c>
      <c r="AE33" t="e">
        <f t="shared" si="9"/>
        <v>#DIV/0!</v>
      </c>
      <c r="AF33" t="e">
        <f t="shared" si="9"/>
        <v>#DIV/0!</v>
      </c>
      <c r="AG33" t="e">
        <f t="shared" si="9"/>
        <v>#DIV/0!</v>
      </c>
      <c r="AH33" t="e">
        <f t="shared" si="9"/>
        <v>#DIV/0!</v>
      </c>
      <c r="AI33" t="e">
        <f t="shared" si="9"/>
        <v>#DIV/0!</v>
      </c>
      <c r="AJ33" t="e">
        <f t="shared" si="9"/>
        <v>#DIV/0!</v>
      </c>
      <c r="AK33" t="e">
        <f t="shared" si="9"/>
        <v>#DIV/0!</v>
      </c>
      <c r="AL33" t="e">
        <f t="shared" si="9"/>
        <v>#DIV/0!</v>
      </c>
      <c r="AM33" t="e">
        <f t="shared" si="9"/>
        <v>#DIV/0!</v>
      </c>
      <c r="AN33" t="e">
        <f t="shared" si="9"/>
        <v>#DIV/0!</v>
      </c>
      <c r="AO33" t="e">
        <f t="shared" si="9"/>
        <v>#DIV/0!</v>
      </c>
      <c r="AP33" t="e">
        <f t="shared" si="9"/>
        <v>#DIV/0!</v>
      </c>
      <c r="AQ33" t="e">
        <f t="shared" si="9"/>
        <v>#DIV/0!</v>
      </c>
      <c r="AR33" t="e">
        <f t="shared" si="9"/>
        <v>#DIV/0!</v>
      </c>
      <c r="AS33" t="e">
        <f t="shared" si="9"/>
        <v>#DIV/0!</v>
      </c>
      <c r="AT33" t="e">
        <f t="shared" si="9"/>
        <v>#DIV/0!</v>
      </c>
      <c r="AU33" t="e">
        <f t="shared" si="9"/>
        <v>#DIV/0!</v>
      </c>
      <c r="AV33" t="e">
        <f t="shared" si="9"/>
        <v>#DIV/0!</v>
      </c>
      <c r="AW33" t="e">
        <f t="shared" si="9"/>
        <v>#DIV/0!</v>
      </c>
      <c r="AX33" t="e">
        <f t="shared" si="9"/>
        <v>#DIV/0!</v>
      </c>
      <c r="AY33" t="e">
        <f t="shared" si="9"/>
        <v>#DIV/0!</v>
      </c>
      <c r="AZ33" t="e">
        <f t="shared" si="9"/>
        <v>#DIV/0!</v>
      </c>
      <c r="BA33" t="e">
        <f t="shared" si="9"/>
        <v>#DIV/0!</v>
      </c>
      <c r="BB33" t="e">
        <f t="shared" si="9"/>
        <v>#DIV/0!</v>
      </c>
      <c r="BC33" t="e">
        <f t="shared" si="9"/>
        <v>#DIV/0!</v>
      </c>
      <c r="BD33" t="e">
        <f t="shared" si="9"/>
        <v>#DIV/0!</v>
      </c>
      <c r="BE33" t="e">
        <f t="shared" si="9"/>
        <v>#DIV/0!</v>
      </c>
      <c r="BF33" t="e">
        <f t="shared" si="9"/>
        <v>#DIV/0!</v>
      </c>
      <c r="BG33" t="e">
        <f t="shared" si="9"/>
        <v>#DIV/0!</v>
      </c>
      <c r="BH33" t="e">
        <f t="shared" si="9"/>
        <v>#DIV/0!</v>
      </c>
      <c r="BI33" t="e">
        <f t="shared" si="9"/>
        <v>#DIV/0!</v>
      </c>
      <c r="BJ33" t="e">
        <f t="shared" si="9"/>
        <v>#DIV/0!</v>
      </c>
      <c r="BK33" t="e">
        <f t="shared" si="9"/>
        <v>#DIV/0!</v>
      </c>
      <c r="BL33" t="e">
        <f t="shared" si="9"/>
        <v>#DIV/0!</v>
      </c>
      <c r="BM33" t="e">
        <f t="shared" si="9"/>
        <v>#DIV/0!</v>
      </c>
      <c r="BN33" t="e">
        <f t="shared" si="9"/>
        <v>#DIV/0!</v>
      </c>
      <c r="BO33" t="e">
        <f t="shared" si="9"/>
        <v>#DIV/0!</v>
      </c>
      <c r="BP33" t="e">
        <f t="shared" si="9"/>
        <v>#DIV/0!</v>
      </c>
      <c r="BQ33" t="e">
        <f t="shared" si="9"/>
        <v>#DIV/0!</v>
      </c>
      <c r="BR33" t="e">
        <f t="shared" si="9"/>
        <v>#DIV/0!</v>
      </c>
      <c r="BS33" t="e">
        <f t="shared" si="9"/>
        <v>#DIV/0!</v>
      </c>
      <c r="BT33" t="e">
        <f t="shared" si="9"/>
        <v>#DIV/0!</v>
      </c>
      <c r="BU33" t="e">
        <f t="shared" si="9"/>
        <v>#DIV/0!</v>
      </c>
      <c r="BV33" t="e">
        <f t="shared" si="9"/>
        <v>#DIV/0!</v>
      </c>
      <c r="BW33" t="e">
        <f t="shared" si="9"/>
        <v>#DIV/0!</v>
      </c>
      <c r="BX33" t="e">
        <f t="shared" ref="BX33:EI33" si="10">BW33</f>
        <v>#DIV/0!</v>
      </c>
      <c r="BY33" t="e">
        <f t="shared" si="10"/>
        <v>#DIV/0!</v>
      </c>
      <c r="BZ33" t="e">
        <f t="shared" si="10"/>
        <v>#DIV/0!</v>
      </c>
      <c r="CA33" t="e">
        <f t="shared" si="10"/>
        <v>#DIV/0!</v>
      </c>
      <c r="CB33" t="e">
        <f t="shared" si="10"/>
        <v>#DIV/0!</v>
      </c>
      <c r="CC33" t="e">
        <f t="shared" si="10"/>
        <v>#DIV/0!</v>
      </c>
      <c r="CD33" t="e">
        <f t="shared" si="10"/>
        <v>#DIV/0!</v>
      </c>
      <c r="CE33" t="e">
        <f t="shared" si="10"/>
        <v>#DIV/0!</v>
      </c>
      <c r="CF33" t="e">
        <f t="shared" si="10"/>
        <v>#DIV/0!</v>
      </c>
      <c r="CG33" t="e">
        <f t="shared" si="10"/>
        <v>#DIV/0!</v>
      </c>
      <c r="CH33" t="e">
        <f t="shared" si="10"/>
        <v>#DIV/0!</v>
      </c>
      <c r="CI33" t="e">
        <f t="shared" si="10"/>
        <v>#DIV/0!</v>
      </c>
      <c r="CJ33" t="e">
        <f t="shared" si="10"/>
        <v>#DIV/0!</v>
      </c>
      <c r="CK33" t="e">
        <f t="shared" si="10"/>
        <v>#DIV/0!</v>
      </c>
      <c r="CL33" t="e">
        <f t="shared" si="10"/>
        <v>#DIV/0!</v>
      </c>
      <c r="CM33" t="e">
        <f t="shared" si="10"/>
        <v>#DIV/0!</v>
      </c>
      <c r="CN33" t="e">
        <f t="shared" si="10"/>
        <v>#DIV/0!</v>
      </c>
      <c r="CO33" t="e">
        <f t="shared" si="10"/>
        <v>#DIV/0!</v>
      </c>
      <c r="CP33" t="e">
        <f t="shared" si="10"/>
        <v>#DIV/0!</v>
      </c>
      <c r="CQ33" t="e">
        <f t="shared" si="10"/>
        <v>#DIV/0!</v>
      </c>
      <c r="CR33" t="e">
        <f t="shared" si="10"/>
        <v>#DIV/0!</v>
      </c>
      <c r="CS33" t="e">
        <f t="shared" si="10"/>
        <v>#DIV/0!</v>
      </c>
      <c r="CT33" t="e">
        <f t="shared" si="10"/>
        <v>#DIV/0!</v>
      </c>
      <c r="CU33" t="e">
        <f t="shared" si="10"/>
        <v>#DIV/0!</v>
      </c>
      <c r="CV33" t="e">
        <f t="shared" si="10"/>
        <v>#DIV/0!</v>
      </c>
      <c r="CW33" t="e">
        <f t="shared" si="10"/>
        <v>#DIV/0!</v>
      </c>
      <c r="CX33" t="e">
        <f t="shared" si="10"/>
        <v>#DIV/0!</v>
      </c>
      <c r="CY33" t="e">
        <f t="shared" si="10"/>
        <v>#DIV/0!</v>
      </c>
      <c r="CZ33" t="e">
        <f t="shared" si="10"/>
        <v>#DIV/0!</v>
      </c>
      <c r="DA33" t="e">
        <f t="shared" si="10"/>
        <v>#DIV/0!</v>
      </c>
      <c r="DB33" t="e">
        <f t="shared" si="10"/>
        <v>#DIV/0!</v>
      </c>
      <c r="DC33" t="e">
        <f t="shared" si="10"/>
        <v>#DIV/0!</v>
      </c>
      <c r="DD33" t="e">
        <f t="shared" si="10"/>
        <v>#DIV/0!</v>
      </c>
      <c r="DE33" t="e">
        <f t="shared" si="10"/>
        <v>#DIV/0!</v>
      </c>
      <c r="DF33" t="e">
        <f t="shared" si="10"/>
        <v>#DIV/0!</v>
      </c>
      <c r="DG33" t="e">
        <f t="shared" si="10"/>
        <v>#DIV/0!</v>
      </c>
      <c r="DH33" t="e">
        <f t="shared" si="10"/>
        <v>#DIV/0!</v>
      </c>
      <c r="DI33" t="e">
        <f t="shared" si="10"/>
        <v>#DIV/0!</v>
      </c>
      <c r="DJ33" t="e">
        <f t="shared" si="10"/>
        <v>#DIV/0!</v>
      </c>
      <c r="DK33" t="e">
        <f t="shared" si="10"/>
        <v>#DIV/0!</v>
      </c>
      <c r="DL33" t="e">
        <f t="shared" si="10"/>
        <v>#DIV/0!</v>
      </c>
      <c r="DM33" t="e">
        <f t="shared" si="10"/>
        <v>#DIV/0!</v>
      </c>
      <c r="DN33" t="e">
        <f t="shared" si="10"/>
        <v>#DIV/0!</v>
      </c>
      <c r="DO33" t="e">
        <f t="shared" si="10"/>
        <v>#DIV/0!</v>
      </c>
      <c r="DP33" t="e">
        <f t="shared" si="10"/>
        <v>#DIV/0!</v>
      </c>
      <c r="DQ33" t="e">
        <f t="shared" si="10"/>
        <v>#DIV/0!</v>
      </c>
      <c r="DR33" t="e">
        <f t="shared" si="10"/>
        <v>#DIV/0!</v>
      </c>
      <c r="DS33" t="e">
        <f t="shared" si="10"/>
        <v>#DIV/0!</v>
      </c>
      <c r="DT33" t="e">
        <f t="shared" si="10"/>
        <v>#DIV/0!</v>
      </c>
      <c r="DU33" t="e">
        <f t="shared" si="10"/>
        <v>#DIV/0!</v>
      </c>
      <c r="DV33" t="e">
        <f t="shared" si="10"/>
        <v>#DIV/0!</v>
      </c>
      <c r="DW33" t="e">
        <f t="shared" si="10"/>
        <v>#DIV/0!</v>
      </c>
      <c r="DX33" t="e">
        <f t="shared" si="10"/>
        <v>#DIV/0!</v>
      </c>
      <c r="DY33" t="e">
        <f t="shared" si="10"/>
        <v>#DIV/0!</v>
      </c>
      <c r="DZ33" t="e">
        <f t="shared" si="10"/>
        <v>#DIV/0!</v>
      </c>
      <c r="EA33" t="e">
        <f t="shared" si="10"/>
        <v>#DIV/0!</v>
      </c>
      <c r="EB33" t="e">
        <f t="shared" si="10"/>
        <v>#DIV/0!</v>
      </c>
      <c r="EC33" t="e">
        <f t="shared" si="10"/>
        <v>#DIV/0!</v>
      </c>
      <c r="ED33" t="e">
        <f t="shared" si="10"/>
        <v>#DIV/0!</v>
      </c>
      <c r="EE33" t="e">
        <f t="shared" si="10"/>
        <v>#DIV/0!</v>
      </c>
      <c r="EF33" t="e">
        <f t="shared" si="10"/>
        <v>#DIV/0!</v>
      </c>
      <c r="EG33" t="e">
        <f t="shared" si="10"/>
        <v>#DIV/0!</v>
      </c>
      <c r="EH33" t="e">
        <f t="shared" si="10"/>
        <v>#DIV/0!</v>
      </c>
      <c r="EI33" t="e">
        <f t="shared" si="10"/>
        <v>#DIV/0!</v>
      </c>
      <c r="EJ33" t="e">
        <f t="shared" ref="EJ33:GA33" si="11">EI33</f>
        <v>#DIV/0!</v>
      </c>
      <c r="EK33" t="e">
        <f t="shared" si="11"/>
        <v>#DIV/0!</v>
      </c>
      <c r="EL33" t="e">
        <f t="shared" si="11"/>
        <v>#DIV/0!</v>
      </c>
      <c r="EM33" t="e">
        <f t="shared" si="11"/>
        <v>#DIV/0!</v>
      </c>
      <c r="EN33" t="e">
        <f t="shared" si="11"/>
        <v>#DIV/0!</v>
      </c>
      <c r="EO33" t="e">
        <f t="shared" si="11"/>
        <v>#DIV/0!</v>
      </c>
      <c r="EP33" t="e">
        <f t="shared" si="11"/>
        <v>#DIV/0!</v>
      </c>
      <c r="EQ33" t="e">
        <f t="shared" si="11"/>
        <v>#DIV/0!</v>
      </c>
      <c r="ER33" t="e">
        <f t="shared" si="11"/>
        <v>#DIV/0!</v>
      </c>
      <c r="ES33" t="e">
        <f t="shared" si="11"/>
        <v>#DIV/0!</v>
      </c>
      <c r="ET33" t="e">
        <f t="shared" si="11"/>
        <v>#DIV/0!</v>
      </c>
      <c r="EU33" t="e">
        <f t="shared" si="11"/>
        <v>#DIV/0!</v>
      </c>
      <c r="EV33" t="e">
        <f t="shared" si="11"/>
        <v>#DIV/0!</v>
      </c>
      <c r="EW33" t="e">
        <f t="shared" si="11"/>
        <v>#DIV/0!</v>
      </c>
      <c r="EX33" t="e">
        <f t="shared" si="11"/>
        <v>#DIV/0!</v>
      </c>
      <c r="EY33" t="e">
        <f t="shared" si="11"/>
        <v>#DIV/0!</v>
      </c>
      <c r="EZ33" t="e">
        <f t="shared" si="11"/>
        <v>#DIV/0!</v>
      </c>
      <c r="FA33" t="e">
        <f t="shared" si="11"/>
        <v>#DIV/0!</v>
      </c>
      <c r="FB33" t="e">
        <f t="shared" si="11"/>
        <v>#DIV/0!</v>
      </c>
      <c r="FC33" t="e">
        <f t="shared" si="11"/>
        <v>#DIV/0!</v>
      </c>
      <c r="FD33" t="e">
        <f t="shared" si="11"/>
        <v>#DIV/0!</v>
      </c>
      <c r="FE33" t="e">
        <f t="shared" si="11"/>
        <v>#DIV/0!</v>
      </c>
      <c r="FF33" t="e">
        <f t="shared" si="11"/>
        <v>#DIV/0!</v>
      </c>
      <c r="FG33" t="e">
        <f t="shared" si="11"/>
        <v>#DIV/0!</v>
      </c>
      <c r="FH33" t="e">
        <f t="shared" si="11"/>
        <v>#DIV/0!</v>
      </c>
      <c r="FI33" t="e">
        <f t="shared" si="11"/>
        <v>#DIV/0!</v>
      </c>
      <c r="FJ33" t="e">
        <f t="shared" si="11"/>
        <v>#DIV/0!</v>
      </c>
      <c r="FK33" t="e">
        <f t="shared" si="11"/>
        <v>#DIV/0!</v>
      </c>
      <c r="FL33" t="e">
        <f t="shared" si="11"/>
        <v>#DIV/0!</v>
      </c>
      <c r="FM33" t="e">
        <f t="shared" si="11"/>
        <v>#DIV/0!</v>
      </c>
      <c r="FN33" t="e">
        <f t="shared" si="11"/>
        <v>#DIV/0!</v>
      </c>
      <c r="FO33" t="e">
        <f t="shared" si="11"/>
        <v>#DIV/0!</v>
      </c>
      <c r="FP33" t="e">
        <f t="shared" si="11"/>
        <v>#DIV/0!</v>
      </c>
      <c r="FQ33" t="e">
        <f t="shared" si="11"/>
        <v>#DIV/0!</v>
      </c>
      <c r="FR33" t="e">
        <f t="shared" si="11"/>
        <v>#DIV/0!</v>
      </c>
      <c r="FS33" t="e">
        <f t="shared" si="11"/>
        <v>#DIV/0!</v>
      </c>
      <c r="FT33" t="e">
        <f t="shared" si="11"/>
        <v>#DIV/0!</v>
      </c>
      <c r="FU33" t="e">
        <f t="shared" si="11"/>
        <v>#DIV/0!</v>
      </c>
      <c r="FV33" t="e">
        <f t="shared" si="11"/>
        <v>#DIV/0!</v>
      </c>
      <c r="FW33" t="e">
        <f t="shared" si="11"/>
        <v>#DIV/0!</v>
      </c>
      <c r="FX33" t="e">
        <f t="shared" si="11"/>
        <v>#DIV/0!</v>
      </c>
      <c r="FY33" t="e">
        <f t="shared" si="11"/>
        <v>#DIV/0!</v>
      </c>
      <c r="FZ33" t="e">
        <f t="shared" si="11"/>
        <v>#DIV/0!</v>
      </c>
      <c r="GA33" t="e">
        <f t="shared" si="11"/>
        <v>#DIV/0!</v>
      </c>
    </row>
    <row r="34" spans="1:183">
      <c r="A34" s="10" t="s">
        <v>31</v>
      </c>
      <c r="B34" s="29" t="e">
        <f>B33*C33/D33/E33</f>
        <v>#DIV/0!</v>
      </c>
      <c r="I34" t="s">
        <v>32</v>
      </c>
      <c r="J34" s="30" t="e">
        <f t="shared" ref="J34:BU34" si="12">$B$38/$C$38/$D$38/$E$38/J25/$H$38</f>
        <v>#DIV/0!</v>
      </c>
      <c r="K34" s="30" t="e">
        <f t="shared" si="12"/>
        <v>#DIV/0!</v>
      </c>
      <c r="L34" s="30" t="e">
        <f t="shared" si="12"/>
        <v>#DIV/0!</v>
      </c>
      <c r="M34" s="30" t="e">
        <f t="shared" si="12"/>
        <v>#DIV/0!</v>
      </c>
      <c r="N34" s="30" t="e">
        <f t="shared" si="12"/>
        <v>#DIV/0!</v>
      </c>
      <c r="O34" s="30" t="e">
        <f t="shared" si="12"/>
        <v>#DIV/0!</v>
      </c>
      <c r="P34" s="30" t="e">
        <f t="shared" si="12"/>
        <v>#DIV/0!</v>
      </c>
      <c r="Q34" s="30" t="e">
        <f t="shared" si="12"/>
        <v>#DIV/0!</v>
      </c>
      <c r="R34" s="30" t="e">
        <f t="shared" si="12"/>
        <v>#DIV/0!</v>
      </c>
      <c r="S34" s="30" t="e">
        <f t="shared" si="12"/>
        <v>#DIV/0!</v>
      </c>
      <c r="T34" s="30" t="e">
        <f t="shared" si="12"/>
        <v>#DIV/0!</v>
      </c>
      <c r="U34" s="30" t="e">
        <f t="shared" si="12"/>
        <v>#DIV/0!</v>
      </c>
      <c r="V34" s="30" t="e">
        <f t="shared" si="12"/>
        <v>#DIV/0!</v>
      </c>
      <c r="W34" s="30" t="e">
        <f t="shared" si="12"/>
        <v>#DIV/0!</v>
      </c>
      <c r="X34" s="30" t="e">
        <f t="shared" si="12"/>
        <v>#DIV/0!</v>
      </c>
      <c r="Y34" s="30" t="e">
        <f t="shared" si="12"/>
        <v>#DIV/0!</v>
      </c>
      <c r="Z34" s="30" t="e">
        <f t="shared" si="12"/>
        <v>#DIV/0!</v>
      </c>
      <c r="AA34" s="30" t="e">
        <f t="shared" si="12"/>
        <v>#DIV/0!</v>
      </c>
      <c r="AB34" s="30" t="e">
        <f t="shared" si="12"/>
        <v>#DIV/0!</v>
      </c>
      <c r="AC34" s="30" t="e">
        <f t="shared" si="12"/>
        <v>#DIV/0!</v>
      </c>
      <c r="AD34" s="30" t="e">
        <f t="shared" si="12"/>
        <v>#DIV/0!</v>
      </c>
      <c r="AE34" s="30" t="e">
        <f t="shared" si="12"/>
        <v>#DIV/0!</v>
      </c>
      <c r="AF34" s="30" t="e">
        <f t="shared" si="12"/>
        <v>#DIV/0!</v>
      </c>
      <c r="AG34" s="30" t="e">
        <f t="shared" si="12"/>
        <v>#DIV/0!</v>
      </c>
      <c r="AH34" s="30" t="e">
        <f t="shared" si="12"/>
        <v>#DIV/0!</v>
      </c>
      <c r="AI34" s="30" t="e">
        <f t="shared" si="12"/>
        <v>#DIV/0!</v>
      </c>
      <c r="AJ34" s="30" t="e">
        <f t="shared" si="12"/>
        <v>#DIV/0!</v>
      </c>
      <c r="AK34" s="30" t="e">
        <f t="shared" si="12"/>
        <v>#DIV/0!</v>
      </c>
      <c r="AL34" s="30" t="e">
        <f t="shared" si="12"/>
        <v>#DIV/0!</v>
      </c>
      <c r="AM34" s="30" t="e">
        <f t="shared" si="12"/>
        <v>#DIV/0!</v>
      </c>
      <c r="AN34" s="30" t="e">
        <f t="shared" si="12"/>
        <v>#DIV/0!</v>
      </c>
      <c r="AO34" s="30" t="e">
        <f t="shared" si="12"/>
        <v>#DIV/0!</v>
      </c>
      <c r="AP34" s="30" t="e">
        <f t="shared" si="12"/>
        <v>#DIV/0!</v>
      </c>
      <c r="AQ34" s="30" t="e">
        <f t="shared" si="12"/>
        <v>#DIV/0!</v>
      </c>
      <c r="AR34" s="30" t="e">
        <f t="shared" si="12"/>
        <v>#DIV/0!</v>
      </c>
      <c r="AS34" s="30" t="e">
        <f t="shared" si="12"/>
        <v>#DIV/0!</v>
      </c>
      <c r="AT34" s="30" t="e">
        <f t="shared" si="12"/>
        <v>#DIV/0!</v>
      </c>
      <c r="AU34" s="30" t="e">
        <f t="shared" si="12"/>
        <v>#DIV/0!</v>
      </c>
      <c r="AV34" s="30" t="e">
        <f t="shared" si="12"/>
        <v>#DIV/0!</v>
      </c>
      <c r="AW34" s="30" t="e">
        <f t="shared" si="12"/>
        <v>#DIV/0!</v>
      </c>
      <c r="AX34" s="30" t="e">
        <f t="shared" si="12"/>
        <v>#DIV/0!</v>
      </c>
      <c r="AY34" s="30" t="e">
        <f t="shared" si="12"/>
        <v>#DIV/0!</v>
      </c>
      <c r="AZ34" s="30" t="e">
        <f t="shared" si="12"/>
        <v>#DIV/0!</v>
      </c>
      <c r="BA34" s="30" t="e">
        <f t="shared" si="12"/>
        <v>#DIV/0!</v>
      </c>
      <c r="BB34" s="30" t="e">
        <f t="shared" si="12"/>
        <v>#DIV/0!</v>
      </c>
      <c r="BC34" s="30" t="e">
        <f t="shared" si="12"/>
        <v>#DIV/0!</v>
      </c>
      <c r="BD34" s="30" t="e">
        <f t="shared" si="12"/>
        <v>#DIV/0!</v>
      </c>
      <c r="BE34" s="30" t="e">
        <f t="shared" si="12"/>
        <v>#DIV/0!</v>
      </c>
      <c r="BF34" s="30" t="e">
        <f t="shared" si="12"/>
        <v>#DIV/0!</v>
      </c>
      <c r="BG34" s="30" t="e">
        <f t="shared" si="12"/>
        <v>#DIV/0!</v>
      </c>
      <c r="BH34" s="30" t="e">
        <f t="shared" si="12"/>
        <v>#DIV/0!</v>
      </c>
      <c r="BI34" s="30" t="e">
        <f t="shared" si="12"/>
        <v>#DIV/0!</v>
      </c>
      <c r="BJ34" s="30" t="e">
        <f t="shared" si="12"/>
        <v>#DIV/0!</v>
      </c>
      <c r="BK34" s="30" t="e">
        <f t="shared" si="12"/>
        <v>#DIV/0!</v>
      </c>
      <c r="BL34" s="30" t="e">
        <f t="shared" si="12"/>
        <v>#DIV/0!</v>
      </c>
      <c r="BM34" s="30" t="e">
        <f t="shared" si="12"/>
        <v>#DIV/0!</v>
      </c>
      <c r="BN34" s="30" t="e">
        <f t="shared" si="12"/>
        <v>#DIV/0!</v>
      </c>
      <c r="BO34" s="30" t="e">
        <f t="shared" si="12"/>
        <v>#DIV/0!</v>
      </c>
      <c r="BP34" s="30" t="e">
        <f t="shared" si="12"/>
        <v>#DIV/0!</v>
      </c>
      <c r="BQ34" s="30" t="e">
        <f t="shared" si="12"/>
        <v>#DIV/0!</v>
      </c>
      <c r="BR34" s="30" t="e">
        <f t="shared" si="12"/>
        <v>#DIV/0!</v>
      </c>
      <c r="BS34" s="30" t="e">
        <f t="shared" si="12"/>
        <v>#DIV/0!</v>
      </c>
      <c r="BT34" s="30" t="e">
        <f t="shared" si="12"/>
        <v>#DIV/0!</v>
      </c>
      <c r="BU34" s="30" t="e">
        <f t="shared" si="12"/>
        <v>#DIV/0!</v>
      </c>
      <c r="BV34" s="30" t="e">
        <f t="shared" ref="BV34:EG34" si="13">$B$38/$C$38/$D$38/$E$38/BV25/$H$38</f>
        <v>#DIV/0!</v>
      </c>
      <c r="BW34" s="30" t="e">
        <f t="shared" si="13"/>
        <v>#DIV/0!</v>
      </c>
      <c r="BX34" s="30" t="e">
        <f t="shared" si="13"/>
        <v>#DIV/0!</v>
      </c>
      <c r="BY34" s="30" t="e">
        <f t="shared" si="13"/>
        <v>#DIV/0!</v>
      </c>
      <c r="BZ34" s="30" t="e">
        <f t="shared" si="13"/>
        <v>#DIV/0!</v>
      </c>
      <c r="CA34" s="30" t="e">
        <f t="shared" si="13"/>
        <v>#DIV/0!</v>
      </c>
      <c r="CB34" s="30" t="e">
        <f t="shared" si="13"/>
        <v>#DIV/0!</v>
      </c>
      <c r="CC34" s="30" t="e">
        <f t="shared" si="13"/>
        <v>#DIV/0!</v>
      </c>
      <c r="CD34" s="30" t="e">
        <f t="shared" si="13"/>
        <v>#DIV/0!</v>
      </c>
      <c r="CE34" s="30" t="e">
        <f t="shared" si="13"/>
        <v>#DIV/0!</v>
      </c>
      <c r="CF34" s="30" t="e">
        <f t="shared" si="13"/>
        <v>#DIV/0!</v>
      </c>
      <c r="CG34" s="30" t="e">
        <f t="shared" si="13"/>
        <v>#DIV/0!</v>
      </c>
      <c r="CH34" s="30" t="e">
        <f t="shared" si="13"/>
        <v>#DIV/0!</v>
      </c>
      <c r="CI34" s="30" t="e">
        <f t="shared" si="13"/>
        <v>#DIV/0!</v>
      </c>
      <c r="CJ34" s="30" t="e">
        <f t="shared" si="13"/>
        <v>#DIV/0!</v>
      </c>
      <c r="CK34" s="30" t="e">
        <f t="shared" si="13"/>
        <v>#DIV/0!</v>
      </c>
      <c r="CL34" s="30" t="e">
        <f t="shared" si="13"/>
        <v>#DIV/0!</v>
      </c>
      <c r="CM34" s="30" t="e">
        <f t="shared" si="13"/>
        <v>#DIV/0!</v>
      </c>
      <c r="CN34" s="30" t="e">
        <f t="shared" si="13"/>
        <v>#DIV/0!</v>
      </c>
      <c r="CO34" s="30" t="e">
        <f t="shared" si="13"/>
        <v>#DIV/0!</v>
      </c>
      <c r="CP34" s="30" t="e">
        <f t="shared" si="13"/>
        <v>#DIV/0!</v>
      </c>
      <c r="CQ34" s="30" t="e">
        <f t="shared" si="13"/>
        <v>#DIV/0!</v>
      </c>
      <c r="CR34" s="30" t="e">
        <f t="shared" si="13"/>
        <v>#DIV/0!</v>
      </c>
      <c r="CS34" s="30" t="e">
        <f t="shared" si="13"/>
        <v>#DIV/0!</v>
      </c>
      <c r="CT34" s="30" t="e">
        <f t="shared" si="13"/>
        <v>#DIV/0!</v>
      </c>
      <c r="CU34" s="30" t="e">
        <f t="shared" si="13"/>
        <v>#DIV/0!</v>
      </c>
      <c r="CV34" s="30" t="e">
        <f t="shared" si="13"/>
        <v>#DIV/0!</v>
      </c>
      <c r="CW34" s="30" t="e">
        <f t="shared" si="13"/>
        <v>#DIV/0!</v>
      </c>
      <c r="CX34" s="30" t="e">
        <f t="shared" si="13"/>
        <v>#DIV/0!</v>
      </c>
      <c r="CY34" s="30" t="e">
        <f t="shared" si="13"/>
        <v>#DIV/0!</v>
      </c>
      <c r="CZ34" s="30" t="e">
        <f t="shared" si="13"/>
        <v>#DIV/0!</v>
      </c>
      <c r="DA34" s="30" t="e">
        <f t="shared" si="13"/>
        <v>#DIV/0!</v>
      </c>
      <c r="DB34" s="30" t="e">
        <f t="shared" si="13"/>
        <v>#DIV/0!</v>
      </c>
      <c r="DC34" s="30" t="e">
        <f t="shared" si="13"/>
        <v>#DIV/0!</v>
      </c>
      <c r="DD34" s="30" t="e">
        <f t="shared" si="13"/>
        <v>#DIV/0!</v>
      </c>
      <c r="DE34" s="30" t="e">
        <f t="shared" si="13"/>
        <v>#DIV/0!</v>
      </c>
      <c r="DF34" s="30" t="e">
        <f t="shared" si="13"/>
        <v>#DIV/0!</v>
      </c>
      <c r="DG34" s="30" t="e">
        <f t="shared" si="13"/>
        <v>#DIV/0!</v>
      </c>
      <c r="DH34" s="30" t="e">
        <f t="shared" si="13"/>
        <v>#DIV/0!</v>
      </c>
      <c r="DI34" s="30" t="e">
        <f t="shared" si="13"/>
        <v>#DIV/0!</v>
      </c>
      <c r="DJ34" s="30" t="e">
        <f t="shared" si="13"/>
        <v>#DIV/0!</v>
      </c>
      <c r="DK34" s="30" t="e">
        <f t="shared" si="13"/>
        <v>#DIV/0!</v>
      </c>
      <c r="DL34" s="30" t="e">
        <f t="shared" si="13"/>
        <v>#DIV/0!</v>
      </c>
      <c r="DM34" s="30" t="e">
        <f t="shared" si="13"/>
        <v>#DIV/0!</v>
      </c>
      <c r="DN34" s="30" t="e">
        <f t="shared" si="13"/>
        <v>#DIV/0!</v>
      </c>
      <c r="DO34" s="30" t="e">
        <f t="shared" si="13"/>
        <v>#DIV/0!</v>
      </c>
      <c r="DP34" s="30" t="e">
        <f t="shared" si="13"/>
        <v>#DIV/0!</v>
      </c>
      <c r="DQ34" s="30" t="e">
        <f t="shared" si="13"/>
        <v>#DIV/0!</v>
      </c>
      <c r="DR34" s="30" t="e">
        <f t="shared" si="13"/>
        <v>#DIV/0!</v>
      </c>
      <c r="DS34" s="30" t="e">
        <f t="shared" si="13"/>
        <v>#DIV/0!</v>
      </c>
      <c r="DT34" s="30" t="e">
        <f t="shared" si="13"/>
        <v>#DIV/0!</v>
      </c>
      <c r="DU34" s="30" t="e">
        <f t="shared" si="13"/>
        <v>#DIV/0!</v>
      </c>
      <c r="DV34" s="30" t="e">
        <f t="shared" si="13"/>
        <v>#DIV/0!</v>
      </c>
      <c r="DW34" s="30" t="e">
        <f t="shared" si="13"/>
        <v>#DIV/0!</v>
      </c>
      <c r="DX34" s="30" t="e">
        <f t="shared" si="13"/>
        <v>#DIV/0!</v>
      </c>
      <c r="DY34" s="30" t="e">
        <f t="shared" si="13"/>
        <v>#DIV/0!</v>
      </c>
      <c r="DZ34" s="30" t="e">
        <f t="shared" si="13"/>
        <v>#DIV/0!</v>
      </c>
      <c r="EA34" s="30" t="e">
        <f t="shared" si="13"/>
        <v>#DIV/0!</v>
      </c>
      <c r="EB34" s="30" t="e">
        <f t="shared" si="13"/>
        <v>#DIV/0!</v>
      </c>
      <c r="EC34" s="30" t="e">
        <f t="shared" si="13"/>
        <v>#DIV/0!</v>
      </c>
      <c r="ED34" s="30" t="e">
        <f t="shared" si="13"/>
        <v>#DIV/0!</v>
      </c>
      <c r="EE34" s="30" t="e">
        <f t="shared" si="13"/>
        <v>#DIV/0!</v>
      </c>
      <c r="EF34" s="30" t="e">
        <f t="shared" si="13"/>
        <v>#DIV/0!</v>
      </c>
      <c r="EG34" s="30" t="e">
        <f t="shared" si="13"/>
        <v>#DIV/0!</v>
      </c>
      <c r="EH34" s="30" t="e">
        <f t="shared" ref="EH34:GA34" si="14">$B$38/$C$38/$D$38/$E$38/EH25/$H$38</f>
        <v>#DIV/0!</v>
      </c>
      <c r="EI34" s="30" t="e">
        <f t="shared" si="14"/>
        <v>#DIV/0!</v>
      </c>
      <c r="EJ34" s="30" t="e">
        <f t="shared" si="14"/>
        <v>#DIV/0!</v>
      </c>
      <c r="EK34" s="30" t="e">
        <f t="shared" si="14"/>
        <v>#DIV/0!</v>
      </c>
      <c r="EL34" s="30" t="e">
        <f t="shared" si="14"/>
        <v>#DIV/0!</v>
      </c>
      <c r="EM34" s="30" t="e">
        <f t="shared" si="14"/>
        <v>#DIV/0!</v>
      </c>
      <c r="EN34" s="30" t="e">
        <f t="shared" si="14"/>
        <v>#DIV/0!</v>
      </c>
      <c r="EO34" s="30" t="e">
        <f t="shared" si="14"/>
        <v>#DIV/0!</v>
      </c>
      <c r="EP34" s="30" t="e">
        <f t="shared" si="14"/>
        <v>#DIV/0!</v>
      </c>
      <c r="EQ34" s="30" t="e">
        <f t="shared" si="14"/>
        <v>#DIV/0!</v>
      </c>
      <c r="ER34" s="30" t="e">
        <f t="shared" si="14"/>
        <v>#DIV/0!</v>
      </c>
      <c r="ES34" s="30" t="e">
        <f t="shared" si="14"/>
        <v>#DIV/0!</v>
      </c>
      <c r="ET34" s="30" t="e">
        <f t="shared" si="14"/>
        <v>#DIV/0!</v>
      </c>
      <c r="EU34" s="30" t="e">
        <f t="shared" si="14"/>
        <v>#DIV/0!</v>
      </c>
      <c r="EV34" s="30" t="e">
        <f t="shared" si="14"/>
        <v>#DIV/0!</v>
      </c>
      <c r="EW34" s="30" t="e">
        <f t="shared" si="14"/>
        <v>#DIV/0!</v>
      </c>
      <c r="EX34" s="30" t="e">
        <f t="shared" si="14"/>
        <v>#DIV/0!</v>
      </c>
      <c r="EY34" s="30" t="e">
        <f t="shared" si="14"/>
        <v>#DIV/0!</v>
      </c>
      <c r="EZ34" s="30" t="e">
        <f t="shared" si="14"/>
        <v>#DIV/0!</v>
      </c>
      <c r="FA34" s="30" t="e">
        <f t="shared" si="14"/>
        <v>#DIV/0!</v>
      </c>
      <c r="FB34" s="30" t="e">
        <f t="shared" si="14"/>
        <v>#DIV/0!</v>
      </c>
      <c r="FC34" s="30" t="e">
        <f t="shared" si="14"/>
        <v>#DIV/0!</v>
      </c>
      <c r="FD34" s="30" t="e">
        <f t="shared" si="14"/>
        <v>#DIV/0!</v>
      </c>
      <c r="FE34" s="30" t="e">
        <f t="shared" si="14"/>
        <v>#DIV/0!</v>
      </c>
      <c r="FF34" s="30" t="e">
        <f t="shared" si="14"/>
        <v>#DIV/0!</v>
      </c>
      <c r="FG34" s="30" t="e">
        <f t="shared" si="14"/>
        <v>#DIV/0!</v>
      </c>
      <c r="FH34" s="30" t="e">
        <f t="shared" si="14"/>
        <v>#DIV/0!</v>
      </c>
      <c r="FI34" s="30" t="e">
        <f t="shared" si="14"/>
        <v>#DIV/0!</v>
      </c>
      <c r="FJ34" s="30" t="e">
        <f t="shared" si="14"/>
        <v>#DIV/0!</v>
      </c>
      <c r="FK34" s="30" t="e">
        <f t="shared" si="14"/>
        <v>#DIV/0!</v>
      </c>
      <c r="FL34" s="30" t="e">
        <f t="shared" si="14"/>
        <v>#DIV/0!</v>
      </c>
      <c r="FM34" s="30" t="e">
        <f t="shared" si="14"/>
        <v>#DIV/0!</v>
      </c>
      <c r="FN34" s="30" t="e">
        <f t="shared" si="14"/>
        <v>#DIV/0!</v>
      </c>
      <c r="FO34" s="30" t="e">
        <f t="shared" si="14"/>
        <v>#DIV/0!</v>
      </c>
      <c r="FP34" s="30" t="e">
        <f t="shared" si="14"/>
        <v>#DIV/0!</v>
      </c>
      <c r="FQ34" s="30" t="e">
        <f t="shared" si="14"/>
        <v>#DIV/0!</v>
      </c>
      <c r="FR34" s="30" t="e">
        <f t="shared" si="14"/>
        <v>#DIV/0!</v>
      </c>
      <c r="FS34" s="30" t="e">
        <f t="shared" si="14"/>
        <v>#DIV/0!</v>
      </c>
      <c r="FT34" s="30" t="e">
        <f t="shared" si="14"/>
        <v>#DIV/0!</v>
      </c>
      <c r="FU34" s="30" t="e">
        <f t="shared" si="14"/>
        <v>#DIV/0!</v>
      </c>
      <c r="FV34" s="30" t="e">
        <f t="shared" si="14"/>
        <v>#DIV/0!</v>
      </c>
      <c r="FW34" s="30" t="e">
        <f t="shared" si="14"/>
        <v>#DIV/0!</v>
      </c>
      <c r="FX34" s="30" t="e">
        <f t="shared" si="14"/>
        <v>#DIV/0!</v>
      </c>
      <c r="FY34" s="30" t="e">
        <f t="shared" si="14"/>
        <v>#DIV/0!</v>
      </c>
      <c r="FZ34" s="30" t="e">
        <f t="shared" si="14"/>
        <v>#DIV/0!</v>
      </c>
      <c r="GA34" s="30" t="e">
        <f t="shared" si="14"/>
        <v>#DIV/0!</v>
      </c>
    </row>
    <row r="36" spans="1:183">
      <c r="I36" t="s">
        <v>33</v>
      </c>
      <c r="J36">
        <f t="shared" ref="J36:BU36" si="15">J25</f>
        <v>30</v>
      </c>
      <c r="K36">
        <f t="shared" si="15"/>
        <v>36</v>
      </c>
      <c r="L36">
        <f t="shared" si="15"/>
        <v>42</v>
      </c>
      <c r="M36">
        <f t="shared" si="15"/>
        <v>48</v>
      </c>
      <c r="N36">
        <f t="shared" si="15"/>
        <v>54</v>
      </c>
      <c r="O36">
        <f t="shared" si="15"/>
        <v>60</v>
      </c>
      <c r="P36">
        <f t="shared" si="15"/>
        <v>66</v>
      </c>
      <c r="Q36">
        <f t="shared" si="15"/>
        <v>72</v>
      </c>
      <c r="R36">
        <f t="shared" si="15"/>
        <v>78</v>
      </c>
      <c r="S36">
        <f t="shared" si="15"/>
        <v>84</v>
      </c>
      <c r="T36">
        <f t="shared" si="15"/>
        <v>90</v>
      </c>
      <c r="U36">
        <f t="shared" si="15"/>
        <v>96</v>
      </c>
      <c r="V36">
        <f t="shared" si="15"/>
        <v>102</v>
      </c>
      <c r="W36">
        <f t="shared" si="15"/>
        <v>108</v>
      </c>
      <c r="X36">
        <f t="shared" si="15"/>
        <v>114</v>
      </c>
      <c r="Y36">
        <f t="shared" si="15"/>
        <v>120</v>
      </c>
      <c r="Z36">
        <f t="shared" si="15"/>
        <v>126</v>
      </c>
      <c r="AA36">
        <f t="shared" si="15"/>
        <v>132</v>
      </c>
      <c r="AB36">
        <f t="shared" si="15"/>
        <v>138</v>
      </c>
      <c r="AC36">
        <f t="shared" si="15"/>
        <v>144</v>
      </c>
      <c r="AD36">
        <f t="shared" si="15"/>
        <v>150</v>
      </c>
      <c r="AE36">
        <f t="shared" si="15"/>
        <v>156</v>
      </c>
      <c r="AF36">
        <f t="shared" si="15"/>
        <v>162</v>
      </c>
      <c r="AG36">
        <f t="shared" si="15"/>
        <v>168</v>
      </c>
      <c r="AH36">
        <f t="shared" si="15"/>
        <v>174</v>
      </c>
      <c r="AI36">
        <f t="shared" si="15"/>
        <v>180</v>
      </c>
      <c r="AJ36">
        <f t="shared" si="15"/>
        <v>186</v>
      </c>
      <c r="AK36">
        <f t="shared" si="15"/>
        <v>192</v>
      </c>
      <c r="AL36">
        <f t="shared" si="15"/>
        <v>198</v>
      </c>
      <c r="AM36">
        <f t="shared" si="15"/>
        <v>204</v>
      </c>
      <c r="AN36">
        <f t="shared" si="15"/>
        <v>210</v>
      </c>
      <c r="AO36">
        <f t="shared" si="15"/>
        <v>216</v>
      </c>
      <c r="AP36">
        <f t="shared" si="15"/>
        <v>222</v>
      </c>
      <c r="AQ36">
        <f t="shared" si="15"/>
        <v>228</v>
      </c>
      <c r="AR36">
        <f t="shared" si="15"/>
        <v>234</v>
      </c>
      <c r="AS36">
        <f t="shared" si="15"/>
        <v>240</v>
      </c>
      <c r="AT36">
        <f t="shared" si="15"/>
        <v>246</v>
      </c>
      <c r="AU36">
        <f t="shared" si="15"/>
        <v>252</v>
      </c>
      <c r="AV36">
        <f t="shared" si="15"/>
        <v>258</v>
      </c>
      <c r="AW36">
        <f t="shared" si="15"/>
        <v>264</v>
      </c>
      <c r="AX36">
        <f t="shared" si="15"/>
        <v>270</v>
      </c>
      <c r="AY36">
        <f t="shared" si="15"/>
        <v>276</v>
      </c>
      <c r="AZ36">
        <f t="shared" si="15"/>
        <v>282</v>
      </c>
      <c r="BA36">
        <f t="shared" si="15"/>
        <v>288</v>
      </c>
      <c r="BB36">
        <f t="shared" si="15"/>
        <v>294</v>
      </c>
      <c r="BC36">
        <f t="shared" si="15"/>
        <v>300</v>
      </c>
      <c r="BD36">
        <f t="shared" si="15"/>
        <v>306</v>
      </c>
      <c r="BE36">
        <f t="shared" si="15"/>
        <v>312</v>
      </c>
      <c r="BF36">
        <f t="shared" si="15"/>
        <v>318</v>
      </c>
      <c r="BG36">
        <f t="shared" si="15"/>
        <v>324</v>
      </c>
      <c r="BH36">
        <f t="shared" si="15"/>
        <v>330</v>
      </c>
      <c r="BI36">
        <f t="shared" si="15"/>
        <v>336</v>
      </c>
      <c r="BJ36">
        <f t="shared" si="15"/>
        <v>342</v>
      </c>
      <c r="BK36">
        <f t="shared" si="15"/>
        <v>348</v>
      </c>
      <c r="BL36">
        <f t="shared" si="15"/>
        <v>354</v>
      </c>
      <c r="BM36">
        <f t="shared" si="15"/>
        <v>360</v>
      </c>
      <c r="BN36">
        <f t="shared" si="15"/>
        <v>366</v>
      </c>
      <c r="BO36">
        <f t="shared" si="15"/>
        <v>372</v>
      </c>
      <c r="BP36">
        <f t="shared" si="15"/>
        <v>378</v>
      </c>
      <c r="BQ36">
        <f t="shared" si="15"/>
        <v>384</v>
      </c>
      <c r="BR36">
        <f t="shared" si="15"/>
        <v>390</v>
      </c>
      <c r="BS36">
        <f t="shared" si="15"/>
        <v>396</v>
      </c>
      <c r="BT36">
        <f t="shared" si="15"/>
        <v>402</v>
      </c>
      <c r="BU36">
        <f t="shared" si="15"/>
        <v>408</v>
      </c>
      <c r="BV36">
        <f t="shared" ref="BV36:EG36" si="16">BV25</f>
        <v>414</v>
      </c>
      <c r="BW36">
        <f t="shared" si="16"/>
        <v>420</v>
      </c>
      <c r="BX36">
        <f t="shared" si="16"/>
        <v>426</v>
      </c>
      <c r="BY36">
        <f t="shared" si="16"/>
        <v>432</v>
      </c>
      <c r="BZ36">
        <f t="shared" si="16"/>
        <v>438</v>
      </c>
      <c r="CA36">
        <f t="shared" si="16"/>
        <v>444</v>
      </c>
      <c r="CB36">
        <f t="shared" si="16"/>
        <v>450</v>
      </c>
      <c r="CC36">
        <f t="shared" si="16"/>
        <v>456</v>
      </c>
      <c r="CD36">
        <f t="shared" si="16"/>
        <v>462</v>
      </c>
      <c r="CE36">
        <f t="shared" si="16"/>
        <v>468</v>
      </c>
      <c r="CF36">
        <f t="shared" si="16"/>
        <v>474</v>
      </c>
      <c r="CG36">
        <f t="shared" si="16"/>
        <v>480</v>
      </c>
      <c r="CH36">
        <f t="shared" si="16"/>
        <v>486</v>
      </c>
      <c r="CI36">
        <f t="shared" si="16"/>
        <v>492</v>
      </c>
      <c r="CJ36">
        <f t="shared" si="16"/>
        <v>498</v>
      </c>
      <c r="CK36">
        <f t="shared" si="16"/>
        <v>504</v>
      </c>
      <c r="CL36">
        <f t="shared" si="16"/>
        <v>510</v>
      </c>
      <c r="CM36">
        <f t="shared" si="16"/>
        <v>516</v>
      </c>
      <c r="CN36">
        <f t="shared" si="16"/>
        <v>522</v>
      </c>
      <c r="CO36">
        <f t="shared" si="16"/>
        <v>528</v>
      </c>
      <c r="CP36">
        <f t="shared" si="16"/>
        <v>534</v>
      </c>
      <c r="CQ36">
        <f t="shared" si="16"/>
        <v>540</v>
      </c>
      <c r="CR36">
        <f t="shared" si="16"/>
        <v>546</v>
      </c>
      <c r="CS36">
        <f t="shared" si="16"/>
        <v>552</v>
      </c>
      <c r="CT36">
        <f t="shared" si="16"/>
        <v>558</v>
      </c>
      <c r="CU36">
        <f t="shared" si="16"/>
        <v>564</v>
      </c>
      <c r="CV36">
        <f t="shared" si="16"/>
        <v>570</v>
      </c>
      <c r="CW36">
        <f t="shared" si="16"/>
        <v>576</v>
      </c>
      <c r="CX36">
        <f t="shared" si="16"/>
        <v>582</v>
      </c>
      <c r="CY36">
        <f t="shared" si="16"/>
        <v>588</v>
      </c>
      <c r="CZ36">
        <f t="shared" si="16"/>
        <v>594</v>
      </c>
      <c r="DA36">
        <f t="shared" si="16"/>
        <v>600</v>
      </c>
      <c r="DB36">
        <f t="shared" si="16"/>
        <v>606</v>
      </c>
      <c r="DC36">
        <f t="shared" si="16"/>
        <v>612</v>
      </c>
      <c r="DD36">
        <f t="shared" si="16"/>
        <v>618</v>
      </c>
      <c r="DE36">
        <f t="shared" si="16"/>
        <v>624</v>
      </c>
      <c r="DF36">
        <f t="shared" si="16"/>
        <v>630</v>
      </c>
      <c r="DG36">
        <f t="shared" si="16"/>
        <v>636</v>
      </c>
      <c r="DH36">
        <f t="shared" si="16"/>
        <v>642</v>
      </c>
      <c r="DI36">
        <f t="shared" si="16"/>
        <v>648</v>
      </c>
      <c r="DJ36">
        <f t="shared" si="16"/>
        <v>654</v>
      </c>
      <c r="DK36">
        <f t="shared" si="16"/>
        <v>660</v>
      </c>
      <c r="DL36">
        <f t="shared" si="16"/>
        <v>666</v>
      </c>
      <c r="DM36">
        <f t="shared" si="16"/>
        <v>672</v>
      </c>
      <c r="DN36">
        <f t="shared" si="16"/>
        <v>678</v>
      </c>
      <c r="DO36">
        <f t="shared" si="16"/>
        <v>684</v>
      </c>
      <c r="DP36">
        <f t="shared" si="16"/>
        <v>690</v>
      </c>
      <c r="DQ36">
        <f t="shared" si="16"/>
        <v>696</v>
      </c>
      <c r="DR36">
        <f t="shared" si="16"/>
        <v>702</v>
      </c>
      <c r="DS36">
        <f t="shared" si="16"/>
        <v>708</v>
      </c>
      <c r="DT36">
        <f t="shared" si="16"/>
        <v>714</v>
      </c>
      <c r="DU36">
        <f t="shared" si="16"/>
        <v>720</v>
      </c>
      <c r="DV36">
        <f t="shared" si="16"/>
        <v>726</v>
      </c>
      <c r="DW36">
        <f t="shared" si="16"/>
        <v>732</v>
      </c>
      <c r="DX36">
        <f t="shared" si="16"/>
        <v>738</v>
      </c>
      <c r="DY36">
        <f t="shared" si="16"/>
        <v>744</v>
      </c>
      <c r="DZ36">
        <f t="shared" si="16"/>
        <v>750</v>
      </c>
      <c r="EA36">
        <f t="shared" si="16"/>
        <v>756</v>
      </c>
      <c r="EB36">
        <f t="shared" si="16"/>
        <v>762</v>
      </c>
      <c r="EC36">
        <f t="shared" si="16"/>
        <v>768</v>
      </c>
      <c r="ED36">
        <f t="shared" si="16"/>
        <v>774</v>
      </c>
      <c r="EE36">
        <f t="shared" si="16"/>
        <v>780</v>
      </c>
      <c r="EF36">
        <f t="shared" si="16"/>
        <v>786</v>
      </c>
      <c r="EG36">
        <f t="shared" si="16"/>
        <v>792</v>
      </c>
      <c r="EH36">
        <f t="shared" ref="EH36:GA36" si="17">EH25</f>
        <v>798</v>
      </c>
      <c r="EI36">
        <f t="shared" si="17"/>
        <v>804</v>
      </c>
      <c r="EJ36">
        <f t="shared" si="17"/>
        <v>810</v>
      </c>
      <c r="EK36">
        <f t="shared" si="17"/>
        <v>816</v>
      </c>
      <c r="EL36">
        <f t="shared" si="17"/>
        <v>822</v>
      </c>
      <c r="EM36">
        <f t="shared" si="17"/>
        <v>828</v>
      </c>
      <c r="EN36">
        <f t="shared" si="17"/>
        <v>834</v>
      </c>
      <c r="EO36">
        <f t="shared" si="17"/>
        <v>840</v>
      </c>
      <c r="EP36">
        <f t="shared" si="17"/>
        <v>846</v>
      </c>
      <c r="EQ36">
        <f t="shared" si="17"/>
        <v>852</v>
      </c>
      <c r="ER36">
        <f t="shared" si="17"/>
        <v>858</v>
      </c>
      <c r="ES36">
        <f t="shared" si="17"/>
        <v>864</v>
      </c>
      <c r="ET36">
        <f t="shared" si="17"/>
        <v>870</v>
      </c>
      <c r="EU36">
        <f t="shared" si="17"/>
        <v>876</v>
      </c>
      <c r="EV36">
        <f t="shared" si="17"/>
        <v>882</v>
      </c>
      <c r="EW36">
        <f t="shared" si="17"/>
        <v>888</v>
      </c>
      <c r="EX36">
        <f t="shared" si="17"/>
        <v>894</v>
      </c>
      <c r="EY36">
        <f t="shared" si="17"/>
        <v>900</v>
      </c>
      <c r="EZ36">
        <f t="shared" si="17"/>
        <v>906</v>
      </c>
      <c r="FA36">
        <f t="shared" si="17"/>
        <v>912</v>
      </c>
      <c r="FB36">
        <f t="shared" si="17"/>
        <v>918</v>
      </c>
      <c r="FC36">
        <f t="shared" si="17"/>
        <v>924</v>
      </c>
      <c r="FD36">
        <f t="shared" si="17"/>
        <v>930</v>
      </c>
      <c r="FE36">
        <f t="shared" si="17"/>
        <v>936</v>
      </c>
      <c r="FF36">
        <f t="shared" si="17"/>
        <v>942</v>
      </c>
      <c r="FG36">
        <f t="shared" si="17"/>
        <v>948</v>
      </c>
      <c r="FH36">
        <f t="shared" si="17"/>
        <v>954</v>
      </c>
      <c r="FI36">
        <f t="shared" si="17"/>
        <v>960</v>
      </c>
      <c r="FJ36">
        <f t="shared" si="17"/>
        <v>966</v>
      </c>
      <c r="FK36">
        <f t="shared" si="17"/>
        <v>972</v>
      </c>
      <c r="FL36">
        <f t="shared" si="17"/>
        <v>978</v>
      </c>
      <c r="FM36">
        <f t="shared" si="17"/>
        <v>984</v>
      </c>
      <c r="FN36">
        <f t="shared" si="17"/>
        <v>990</v>
      </c>
      <c r="FO36">
        <f t="shared" si="17"/>
        <v>996</v>
      </c>
      <c r="FP36">
        <f t="shared" si="17"/>
        <v>1002</v>
      </c>
      <c r="FQ36">
        <f t="shared" si="17"/>
        <v>1008</v>
      </c>
      <c r="FR36">
        <f t="shared" si="17"/>
        <v>1014</v>
      </c>
      <c r="FS36">
        <f t="shared" si="17"/>
        <v>1020</v>
      </c>
      <c r="FT36">
        <f t="shared" si="17"/>
        <v>1026</v>
      </c>
      <c r="FU36">
        <f t="shared" si="17"/>
        <v>1032</v>
      </c>
      <c r="FV36">
        <f t="shared" si="17"/>
        <v>1038</v>
      </c>
      <c r="FW36">
        <f t="shared" si="17"/>
        <v>1044</v>
      </c>
      <c r="FX36">
        <f t="shared" si="17"/>
        <v>1050</v>
      </c>
      <c r="FY36">
        <f t="shared" si="17"/>
        <v>1056</v>
      </c>
      <c r="FZ36">
        <f t="shared" si="17"/>
        <v>1062</v>
      </c>
      <c r="GA36">
        <f t="shared" si="17"/>
        <v>1068</v>
      </c>
    </row>
    <row r="37" spans="1:183" ht="18">
      <c r="B37" s="2" t="s">
        <v>14</v>
      </c>
      <c r="C37" s="1"/>
      <c r="D37" s="2" t="s">
        <v>12</v>
      </c>
      <c r="E37" s="2" t="s">
        <v>16</v>
      </c>
      <c r="F37" s="2" t="s">
        <v>28</v>
      </c>
      <c r="G37" s="2" t="s">
        <v>13</v>
      </c>
      <c r="H37" s="2" t="s">
        <v>15</v>
      </c>
      <c r="I37" t="s">
        <v>34</v>
      </c>
      <c r="J37" s="30" t="e">
        <f t="shared" ref="J37:BU37" si="18">MIN($B$22,J32,MAX(J33,J34))</f>
        <v>#DIV/0!</v>
      </c>
      <c r="K37" s="30" t="e">
        <f t="shared" si="18"/>
        <v>#DIV/0!</v>
      </c>
      <c r="L37" s="30" t="e">
        <f t="shared" si="18"/>
        <v>#DIV/0!</v>
      </c>
      <c r="M37" s="30" t="e">
        <f t="shared" si="18"/>
        <v>#DIV/0!</v>
      </c>
      <c r="N37" s="30" t="e">
        <f t="shared" si="18"/>
        <v>#DIV/0!</v>
      </c>
      <c r="O37" s="30" t="e">
        <f t="shared" si="18"/>
        <v>#DIV/0!</v>
      </c>
      <c r="P37" s="30" t="e">
        <f t="shared" si="18"/>
        <v>#DIV/0!</v>
      </c>
      <c r="Q37" s="30" t="e">
        <f t="shared" si="18"/>
        <v>#DIV/0!</v>
      </c>
      <c r="R37" s="30" t="e">
        <f t="shared" si="18"/>
        <v>#DIV/0!</v>
      </c>
      <c r="S37" s="30" t="e">
        <f t="shared" si="18"/>
        <v>#DIV/0!</v>
      </c>
      <c r="T37" s="30" t="e">
        <f t="shared" si="18"/>
        <v>#DIV/0!</v>
      </c>
      <c r="U37" s="30" t="e">
        <f t="shared" si="18"/>
        <v>#DIV/0!</v>
      </c>
      <c r="V37" s="30" t="e">
        <f t="shared" si="18"/>
        <v>#DIV/0!</v>
      </c>
      <c r="W37" s="30" t="e">
        <f t="shared" si="18"/>
        <v>#DIV/0!</v>
      </c>
      <c r="X37" s="30" t="e">
        <f t="shared" si="18"/>
        <v>#DIV/0!</v>
      </c>
      <c r="Y37" s="30" t="e">
        <f t="shared" si="18"/>
        <v>#DIV/0!</v>
      </c>
      <c r="Z37" s="30" t="e">
        <f t="shared" si="18"/>
        <v>#DIV/0!</v>
      </c>
      <c r="AA37" s="30" t="e">
        <f t="shared" si="18"/>
        <v>#DIV/0!</v>
      </c>
      <c r="AB37" s="30" t="e">
        <f t="shared" si="18"/>
        <v>#DIV/0!</v>
      </c>
      <c r="AC37" s="30" t="e">
        <f t="shared" si="18"/>
        <v>#DIV/0!</v>
      </c>
      <c r="AD37" s="30" t="e">
        <f t="shared" si="18"/>
        <v>#DIV/0!</v>
      </c>
      <c r="AE37" s="30" t="e">
        <f t="shared" si="18"/>
        <v>#DIV/0!</v>
      </c>
      <c r="AF37" s="30" t="e">
        <f t="shared" si="18"/>
        <v>#DIV/0!</v>
      </c>
      <c r="AG37" s="30" t="e">
        <f t="shared" si="18"/>
        <v>#DIV/0!</v>
      </c>
      <c r="AH37" s="30" t="e">
        <f t="shared" si="18"/>
        <v>#DIV/0!</v>
      </c>
      <c r="AI37" s="30" t="e">
        <f t="shared" si="18"/>
        <v>#DIV/0!</v>
      </c>
      <c r="AJ37" s="30" t="e">
        <f t="shared" si="18"/>
        <v>#DIV/0!</v>
      </c>
      <c r="AK37" s="30" t="e">
        <f t="shared" si="18"/>
        <v>#DIV/0!</v>
      </c>
      <c r="AL37" s="30" t="e">
        <f t="shared" si="18"/>
        <v>#DIV/0!</v>
      </c>
      <c r="AM37" s="30" t="e">
        <f t="shared" si="18"/>
        <v>#DIV/0!</v>
      </c>
      <c r="AN37" s="30" t="e">
        <f t="shared" si="18"/>
        <v>#DIV/0!</v>
      </c>
      <c r="AO37" s="30" t="e">
        <f t="shared" si="18"/>
        <v>#DIV/0!</v>
      </c>
      <c r="AP37" s="30" t="e">
        <f t="shared" si="18"/>
        <v>#DIV/0!</v>
      </c>
      <c r="AQ37" s="30" t="e">
        <f t="shared" si="18"/>
        <v>#DIV/0!</v>
      </c>
      <c r="AR37" s="30" t="e">
        <f t="shared" si="18"/>
        <v>#DIV/0!</v>
      </c>
      <c r="AS37" s="30" t="e">
        <f t="shared" si="18"/>
        <v>#DIV/0!</v>
      </c>
      <c r="AT37" s="30" t="e">
        <f t="shared" si="18"/>
        <v>#DIV/0!</v>
      </c>
      <c r="AU37" s="30" t="e">
        <f t="shared" si="18"/>
        <v>#DIV/0!</v>
      </c>
      <c r="AV37" s="30" t="e">
        <f t="shared" si="18"/>
        <v>#DIV/0!</v>
      </c>
      <c r="AW37" s="30" t="e">
        <f t="shared" si="18"/>
        <v>#DIV/0!</v>
      </c>
      <c r="AX37" s="30" t="e">
        <f t="shared" si="18"/>
        <v>#DIV/0!</v>
      </c>
      <c r="AY37" s="30" t="e">
        <f t="shared" si="18"/>
        <v>#DIV/0!</v>
      </c>
      <c r="AZ37" s="30" t="e">
        <f t="shared" si="18"/>
        <v>#DIV/0!</v>
      </c>
      <c r="BA37" s="30" t="e">
        <f t="shared" si="18"/>
        <v>#DIV/0!</v>
      </c>
      <c r="BB37" s="30" t="e">
        <f t="shared" si="18"/>
        <v>#DIV/0!</v>
      </c>
      <c r="BC37" s="30" t="e">
        <f t="shared" si="18"/>
        <v>#DIV/0!</v>
      </c>
      <c r="BD37" s="30" t="e">
        <f t="shared" si="18"/>
        <v>#DIV/0!</v>
      </c>
      <c r="BE37" s="30" t="e">
        <f t="shared" si="18"/>
        <v>#DIV/0!</v>
      </c>
      <c r="BF37" s="30" t="e">
        <f t="shared" si="18"/>
        <v>#DIV/0!</v>
      </c>
      <c r="BG37" s="30" t="e">
        <f t="shared" si="18"/>
        <v>#DIV/0!</v>
      </c>
      <c r="BH37" s="30" t="e">
        <f t="shared" si="18"/>
        <v>#DIV/0!</v>
      </c>
      <c r="BI37" s="30" t="e">
        <f t="shared" si="18"/>
        <v>#DIV/0!</v>
      </c>
      <c r="BJ37" s="30" t="e">
        <f t="shared" si="18"/>
        <v>#DIV/0!</v>
      </c>
      <c r="BK37" s="30" t="e">
        <f t="shared" si="18"/>
        <v>#DIV/0!</v>
      </c>
      <c r="BL37" s="30" t="e">
        <f t="shared" si="18"/>
        <v>#DIV/0!</v>
      </c>
      <c r="BM37" s="30" t="e">
        <f t="shared" si="18"/>
        <v>#DIV/0!</v>
      </c>
      <c r="BN37" s="30" t="e">
        <f t="shared" si="18"/>
        <v>#DIV/0!</v>
      </c>
      <c r="BO37" s="30" t="e">
        <f t="shared" si="18"/>
        <v>#DIV/0!</v>
      </c>
      <c r="BP37" s="30" t="e">
        <f t="shared" si="18"/>
        <v>#DIV/0!</v>
      </c>
      <c r="BQ37" s="30" t="e">
        <f t="shared" si="18"/>
        <v>#DIV/0!</v>
      </c>
      <c r="BR37" s="30" t="e">
        <f t="shared" si="18"/>
        <v>#DIV/0!</v>
      </c>
      <c r="BS37" s="30" t="e">
        <f t="shared" si="18"/>
        <v>#DIV/0!</v>
      </c>
      <c r="BT37" s="30" t="e">
        <f t="shared" si="18"/>
        <v>#DIV/0!</v>
      </c>
      <c r="BU37" s="30" t="e">
        <f t="shared" si="18"/>
        <v>#DIV/0!</v>
      </c>
      <c r="BV37" s="30" t="e">
        <f t="shared" ref="BV37:EG37" si="19">MIN($B$22,BV32,MAX(BV33,BV34))</f>
        <v>#DIV/0!</v>
      </c>
      <c r="BW37" s="30" t="e">
        <f t="shared" si="19"/>
        <v>#DIV/0!</v>
      </c>
      <c r="BX37" s="30" t="e">
        <f t="shared" si="19"/>
        <v>#DIV/0!</v>
      </c>
      <c r="BY37" s="30" t="e">
        <f t="shared" si="19"/>
        <v>#DIV/0!</v>
      </c>
      <c r="BZ37" s="30" t="e">
        <f t="shared" si="19"/>
        <v>#DIV/0!</v>
      </c>
      <c r="CA37" s="30" t="e">
        <f t="shared" si="19"/>
        <v>#DIV/0!</v>
      </c>
      <c r="CB37" s="30" t="e">
        <f t="shared" si="19"/>
        <v>#DIV/0!</v>
      </c>
      <c r="CC37" s="30" t="e">
        <f t="shared" si="19"/>
        <v>#DIV/0!</v>
      </c>
      <c r="CD37" s="30" t="e">
        <f t="shared" si="19"/>
        <v>#DIV/0!</v>
      </c>
      <c r="CE37" s="30" t="e">
        <f t="shared" si="19"/>
        <v>#DIV/0!</v>
      </c>
      <c r="CF37" s="30" t="e">
        <f t="shared" si="19"/>
        <v>#DIV/0!</v>
      </c>
      <c r="CG37" s="30" t="e">
        <f t="shared" si="19"/>
        <v>#DIV/0!</v>
      </c>
      <c r="CH37" s="30" t="e">
        <f t="shared" si="19"/>
        <v>#DIV/0!</v>
      </c>
      <c r="CI37" s="30" t="e">
        <f t="shared" si="19"/>
        <v>#DIV/0!</v>
      </c>
      <c r="CJ37" s="30" t="e">
        <f t="shared" si="19"/>
        <v>#DIV/0!</v>
      </c>
      <c r="CK37" s="30" t="e">
        <f t="shared" si="19"/>
        <v>#DIV/0!</v>
      </c>
      <c r="CL37" s="30" t="e">
        <f t="shared" si="19"/>
        <v>#DIV/0!</v>
      </c>
      <c r="CM37" s="30" t="e">
        <f t="shared" si="19"/>
        <v>#DIV/0!</v>
      </c>
      <c r="CN37" s="30" t="e">
        <f t="shared" si="19"/>
        <v>#DIV/0!</v>
      </c>
      <c r="CO37" s="30" t="e">
        <f t="shared" si="19"/>
        <v>#DIV/0!</v>
      </c>
      <c r="CP37" s="30" t="e">
        <f t="shared" si="19"/>
        <v>#DIV/0!</v>
      </c>
      <c r="CQ37" s="30" t="e">
        <f t="shared" si="19"/>
        <v>#DIV/0!</v>
      </c>
      <c r="CR37" s="30" t="e">
        <f t="shared" si="19"/>
        <v>#DIV/0!</v>
      </c>
      <c r="CS37" s="30" t="e">
        <f t="shared" si="19"/>
        <v>#DIV/0!</v>
      </c>
      <c r="CT37" s="30" t="e">
        <f t="shared" si="19"/>
        <v>#DIV/0!</v>
      </c>
      <c r="CU37" s="30" t="e">
        <f t="shared" si="19"/>
        <v>#DIV/0!</v>
      </c>
      <c r="CV37" s="30" t="e">
        <f t="shared" si="19"/>
        <v>#DIV/0!</v>
      </c>
      <c r="CW37" s="30" t="e">
        <f t="shared" si="19"/>
        <v>#DIV/0!</v>
      </c>
      <c r="CX37" s="30" t="e">
        <f t="shared" si="19"/>
        <v>#DIV/0!</v>
      </c>
      <c r="CY37" s="30" t="e">
        <f t="shared" si="19"/>
        <v>#DIV/0!</v>
      </c>
      <c r="CZ37" s="30" t="e">
        <f t="shared" si="19"/>
        <v>#DIV/0!</v>
      </c>
      <c r="DA37" s="30" t="e">
        <f t="shared" si="19"/>
        <v>#DIV/0!</v>
      </c>
      <c r="DB37" s="30" t="e">
        <f t="shared" si="19"/>
        <v>#DIV/0!</v>
      </c>
      <c r="DC37" s="30" t="e">
        <f t="shared" si="19"/>
        <v>#DIV/0!</v>
      </c>
      <c r="DD37" s="30" t="e">
        <f t="shared" si="19"/>
        <v>#DIV/0!</v>
      </c>
      <c r="DE37" s="30" t="e">
        <f t="shared" si="19"/>
        <v>#DIV/0!</v>
      </c>
      <c r="DF37" s="30" t="e">
        <f t="shared" si="19"/>
        <v>#DIV/0!</v>
      </c>
      <c r="DG37" s="30" t="e">
        <f t="shared" si="19"/>
        <v>#DIV/0!</v>
      </c>
      <c r="DH37" s="30" t="e">
        <f t="shared" si="19"/>
        <v>#DIV/0!</v>
      </c>
      <c r="DI37" s="30" t="e">
        <f t="shared" si="19"/>
        <v>#DIV/0!</v>
      </c>
      <c r="DJ37" s="30" t="e">
        <f t="shared" si="19"/>
        <v>#DIV/0!</v>
      </c>
      <c r="DK37" s="30" t="e">
        <f t="shared" si="19"/>
        <v>#DIV/0!</v>
      </c>
      <c r="DL37" s="30" t="e">
        <f t="shared" si="19"/>
        <v>#DIV/0!</v>
      </c>
      <c r="DM37" s="30" t="e">
        <f t="shared" si="19"/>
        <v>#DIV/0!</v>
      </c>
      <c r="DN37" s="30" t="e">
        <f t="shared" si="19"/>
        <v>#DIV/0!</v>
      </c>
      <c r="DO37" s="30" t="e">
        <f t="shared" si="19"/>
        <v>#DIV/0!</v>
      </c>
      <c r="DP37" s="30" t="e">
        <f t="shared" si="19"/>
        <v>#DIV/0!</v>
      </c>
      <c r="DQ37" s="30" t="e">
        <f t="shared" si="19"/>
        <v>#DIV/0!</v>
      </c>
      <c r="DR37" s="30" t="e">
        <f t="shared" si="19"/>
        <v>#DIV/0!</v>
      </c>
      <c r="DS37" s="30" t="e">
        <f t="shared" si="19"/>
        <v>#DIV/0!</v>
      </c>
      <c r="DT37" s="30" t="e">
        <f t="shared" si="19"/>
        <v>#DIV/0!</v>
      </c>
      <c r="DU37" s="30" t="e">
        <f t="shared" si="19"/>
        <v>#DIV/0!</v>
      </c>
      <c r="DV37" s="30" t="e">
        <f t="shared" si="19"/>
        <v>#DIV/0!</v>
      </c>
      <c r="DW37" s="30" t="e">
        <f t="shared" si="19"/>
        <v>#DIV/0!</v>
      </c>
      <c r="DX37" s="30" t="e">
        <f t="shared" si="19"/>
        <v>#DIV/0!</v>
      </c>
      <c r="DY37" s="30" t="e">
        <f t="shared" si="19"/>
        <v>#DIV/0!</v>
      </c>
      <c r="DZ37" s="30" t="e">
        <f t="shared" si="19"/>
        <v>#DIV/0!</v>
      </c>
      <c r="EA37" s="30" t="e">
        <f t="shared" si="19"/>
        <v>#DIV/0!</v>
      </c>
      <c r="EB37" s="30" t="e">
        <f t="shared" si="19"/>
        <v>#DIV/0!</v>
      </c>
      <c r="EC37" s="30" t="e">
        <f t="shared" si="19"/>
        <v>#DIV/0!</v>
      </c>
      <c r="ED37" s="30" t="e">
        <f t="shared" si="19"/>
        <v>#DIV/0!</v>
      </c>
      <c r="EE37" s="30" t="e">
        <f t="shared" si="19"/>
        <v>#DIV/0!</v>
      </c>
      <c r="EF37" s="30" t="e">
        <f t="shared" si="19"/>
        <v>#DIV/0!</v>
      </c>
      <c r="EG37" s="30" t="e">
        <f t="shared" si="19"/>
        <v>#DIV/0!</v>
      </c>
      <c r="EH37" s="30" t="e">
        <f t="shared" ref="EH37:GA37" si="20">MIN($B$22,EH32,MAX(EH33,EH34))</f>
        <v>#DIV/0!</v>
      </c>
      <c r="EI37" s="30" t="e">
        <f t="shared" si="20"/>
        <v>#DIV/0!</v>
      </c>
      <c r="EJ37" s="30" t="e">
        <f t="shared" si="20"/>
        <v>#DIV/0!</v>
      </c>
      <c r="EK37" s="30" t="e">
        <f t="shared" si="20"/>
        <v>#DIV/0!</v>
      </c>
      <c r="EL37" s="30" t="e">
        <f t="shared" si="20"/>
        <v>#DIV/0!</v>
      </c>
      <c r="EM37" s="30" t="e">
        <f t="shared" si="20"/>
        <v>#DIV/0!</v>
      </c>
      <c r="EN37" s="30" t="e">
        <f t="shared" si="20"/>
        <v>#DIV/0!</v>
      </c>
      <c r="EO37" s="30" t="e">
        <f t="shared" si="20"/>
        <v>#DIV/0!</v>
      </c>
      <c r="EP37" s="30" t="e">
        <f t="shared" si="20"/>
        <v>#DIV/0!</v>
      </c>
      <c r="EQ37" s="30" t="e">
        <f t="shared" si="20"/>
        <v>#DIV/0!</v>
      </c>
      <c r="ER37" s="30" t="e">
        <f t="shared" si="20"/>
        <v>#DIV/0!</v>
      </c>
      <c r="ES37" s="30" t="e">
        <f t="shared" si="20"/>
        <v>#DIV/0!</v>
      </c>
      <c r="ET37" s="30" t="e">
        <f t="shared" si="20"/>
        <v>#DIV/0!</v>
      </c>
      <c r="EU37" s="30" t="e">
        <f t="shared" si="20"/>
        <v>#DIV/0!</v>
      </c>
      <c r="EV37" s="30" t="e">
        <f t="shared" si="20"/>
        <v>#DIV/0!</v>
      </c>
      <c r="EW37" s="30" t="e">
        <f t="shared" si="20"/>
        <v>#DIV/0!</v>
      </c>
      <c r="EX37" s="30" t="e">
        <f t="shared" si="20"/>
        <v>#DIV/0!</v>
      </c>
      <c r="EY37" s="30" t="e">
        <f t="shared" si="20"/>
        <v>#DIV/0!</v>
      </c>
      <c r="EZ37" s="30" t="e">
        <f t="shared" si="20"/>
        <v>#DIV/0!</v>
      </c>
      <c r="FA37" s="30" t="e">
        <f t="shared" si="20"/>
        <v>#DIV/0!</v>
      </c>
      <c r="FB37" s="30" t="e">
        <f t="shared" si="20"/>
        <v>#DIV/0!</v>
      </c>
      <c r="FC37" s="30" t="e">
        <f t="shared" si="20"/>
        <v>#DIV/0!</v>
      </c>
      <c r="FD37" s="30" t="e">
        <f t="shared" si="20"/>
        <v>#DIV/0!</v>
      </c>
      <c r="FE37" s="30" t="e">
        <f t="shared" si="20"/>
        <v>#DIV/0!</v>
      </c>
      <c r="FF37" s="30" t="e">
        <f t="shared" si="20"/>
        <v>#DIV/0!</v>
      </c>
      <c r="FG37" s="30" t="e">
        <f t="shared" si="20"/>
        <v>#DIV/0!</v>
      </c>
      <c r="FH37" s="30" t="e">
        <f t="shared" si="20"/>
        <v>#DIV/0!</v>
      </c>
      <c r="FI37" s="30" t="e">
        <f t="shared" si="20"/>
        <v>#DIV/0!</v>
      </c>
      <c r="FJ37" s="30" t="e">
        <f t="shared" si="20"/>
        <v>#DIV/0!</v>
      </c>
      <c r="FK37" s="30" t="e">
        <f t="shared" si="20"/>
        <v>#DIV/0!</v>
      </c>
      <c r="FL37" s="30" t="e">
        <f t="shared" si="20"/>
        <v>#DIV/0!</v>
      </c>
      <c r="FM37" s="30" t="e">
        <f t="shared" si="20"/>
        <v>#DIV/0!</v>
      </c>
      <c r="FN37" s="30" t="e">
        <f t="shared" si="20"/>
        <v>#DIV/0!</v>
      </c>
      <c r="FO37" s="30" t="e">
        <f t="shared" si="20"/>
        <v>#DIV/0!</v>
      </c>
      <c r="FP37" s="30" t="e">
        <f t="shared" si="20"/>
        <v>#DIV/0!</v>
      </c>
      <c r="FQ37" s="30" t="e">
        <f t="shared" si="20"/>
        <v>#DIV/0!</v>
      </c>
      <c r="FR37" s="30" t="e">
        <f t="shared" si="20"/>
        <v>#DIV/0!</v>
      </c>
      <c r="FS37" s="30" t="e">
        <f t="shared" si="20"/>
        <v>#DIV/0!</v>
      </c>
      <c r="FT37" s="30" t="e">
        <f t="shared" si="20"/>
        <v>#DIV/0!</v>
      </c>
      <c r="FU37" s="30" t="e">
        <f t="shared" si="20"/>
        <v>#DIV/0!</v>
      </c>
      <c r="FV37" s="30" t="e">
        <f t="shared" si="20"/>
        <v>#DIV/0!</v>
      </c>
      <c r="FW37" s="30" t="e">
        <f t="shared" si="20"/>
        <v>#DIV/0!</v>
      </c>
      <c r="FX37" s="30" t="e">
        <f t="shared" si="20"/>
        <v>#DIV/0!</v>
      </c>
      <c r="FY37" s="30" t="e">
        <f t="shared" si="20"/>
        <v>#DIV/0!</v>
      </c>
      <c r="FZ37" s="30" t="e">
        <f t="shared" si="20"/>
        <v>#DIV/0!</v>
      </c>
      <c r="GA37" s="30" t="e">
        <f t="shared" si="20"/>
        <v>#DIV/0!</v>
      </c>
    </row>
    <row r="38" spans="1:183">
      <c r="B38" s="19">
        <f>L2</f>
        <v>0</v>
      </c>
      <c r="C38" s="2">
        <v>3</v>
      </c>
      <c r="D38" s="4">
        <f>G2</f>
        <v>1</v>
      </c>
      <c r="E38" s="6">
        <f>N2</f>
        <v>0</v>
      </c>
      <c r="F38" s="32">
        <f>E29</f>
        <v>222.2222222222222</v>
      </c>
      <c r="G38" s="5">
        <f>H2</f>
        <v>3</v>
      </c>
      <c r="H38" s="2">
        <f>M3</f>
        <v>1</v>
      </c>
      <c r="I38" t="s">
        <v>35</v>
      </c>
      <c r="J38" s="30" t="e">
        <f>$B$38/J37/$E$38/J36/$H$38</f>
        <v>#DIV/0!</v>
      </c>
      <c r="K38" s="30" t="e">
        <f t="shared" ref="K38:BV38" si="21">$B$38/K37/$E$38/K36/$H$38</f>
        <v>#DIV/0!</v>
      </c>
      <c r="L38" s="30" t="e">
        <f t="shared" si="21"/>
        <v>#DIV/0!</v>
      </c>
      <c r="M38" s="30" t="e">
        <f t="shared" si="21"/>
        <v>#DIV/0!</v>
      </c>
      <c r="N38" s="30" t="e">
        <f t="shared" si="21"/>
        <v>#DIV/0!</v>
      </c>
      <c r="O38" s="30" t="e">
        <f t="shared" si="21"/>
        <v>#DIV/0!</v>
      </c>
      <c r="P38" s="30" t="e">
        <f t="shared" si="21"/>
        <v>#DIV/0!</v>
      </c>
      <c r="Q38" s="30" t="e">
        <f t="shared" si="21"/>
        <v>#DIV/0!</v>
      </c>
      <c r="R38" s="30" t="e">
        <f t="shared" si="21"/>
        <v>#DIV/0!</v>
      </c>
      <c r="S38" s="30" t="e">
        <f t="shared" si="21"/>
        <v>#DIV/0!</v>
      </c>
      <c r="T38" s="30" t="e">
        <f t="shared" si="21"/>
        <v>#DIV/0!</v>
      </c>
      <c r="U38" s="30" t="e">
        <f t="shared" si="21"/>
        <v>#DIV/0!</v>
      </c>
      <c r="V38" s="30" t="e">
        <f t="shared" si="21"/>
        <v>#DIV/0!</v>
      </c>
      <c r="W38" s="30" t="e">
        <f t="shared" si="21"/>
        <v>#DIV/0!</v>
      </c>
      <c r="X38" s="30" t="e">
        <f t="shared" si="21"/>
        <v>#DIV/0!</v>
      </c>
      <c r="Y38" s="30" t="e">
        <f t="shared" si="21"/>
        <v>#DIV/0!</v>
      </c>
      <c r="Z38" s="30" t="e">
        <f t="shared" si="21"/>
        <v>#DIV/0!</v>
      </c>
      <c r="AA38" s="30" t="e">
        <f t="shared" si="21"/>
        <v>#DIV/0!</v>
      </c>
      <c r="AB38" s="30" t="e">
        <f t="shared" si="21"/>
        <v>#DIV/0!</v>
      </c>
      <c r="AC38" s="30" t="e">
        <f t="shared" si="21"/>
        <v>#DIV/0!</v>
      </c>
      <c r="AD38" s="30" t="e">
        <f t="shared" si="21"/>
        <v>#DIV/0!</v>
      </c>
      <c r="AE38" s="30" t="e">
        <f t="shared" si="21"/>
        <v>#DIV/0!</v>
      </c>
      <c r="AF38" s="30" t="e">
        <f t="shared" si="21"/>
        <v>#DIV/0!</v>
      </c>
      <c r="AG38" s="30" t="e">
        <f t="shared" si="21"/>
        <v>#DIV/0!</v>
      </c>
      <c r="AH38" s="30" t="e">
        <f t="shared" si="21"/>
        <v>#DIV/0!</v>
      </c>
      <c r="AI38" s="30" t="e">
        <f t="shared" si="21"/>
        <v>#DIV/0!</v>
      </c>
      <c r="AJ38" s="30" t="e">
        <f t="shared" si="21"/>
        <v>#DIV/0!</v>
      </c>
      <c r="AK38" s="30" t="e">
        <f t="shared" si="21"/>
        <v>#DIV/0!</v>
      </c>
      <c r="AL38" s="30" t="e">
        <f t="shared" si="21"/>
        <v>#DIV/0!</v>
      </c>
      <c r="AM38" s="30" t="e">
        <f t="shared" si="21"/>
        <v>#DIV/0!</v>
      </c>
      <c r="AN38" s="30" t="e">
        <f t="shared" si="21"/>
        <v>#DIV/0!</v>
      </c>
      <c r="AO38" s="30" t="e">
        <f t="shared" si="21"/>
        <v>#DIV/0!</v>
      </c>
      <c r="AP38" s="30" t="e">
        <f t="shared" si="21"/>
        <v>#DIV/0!</v>
      </c>
      <c r="AQ38" s="30" t="e">
        <f t="shared" si="21"/>
        <v>#DIV/0!</v>
      </c>
      <c r="AR38" s="30" t="e">
        <f t="shared" si="21"/>
        <v>#DIV/0!</v>
      </c>
      <c r="AS38" s="30" t="e">
        <f t="shared" si="21"/>
        <v>#DIV/0!</v>
      </c>
      <c r="AT38" s="30" t="e">
        <f t="shared" si="21"/>
        <v>#DIV/0!</v>
      </c>
      <c r="AU38" s="30" t="e">
        <f t="shared" si="21"/>
        <v>#DIV/0!</v>
      </c>
      <c r="AV38" s="30" t="e">
        <f t="shared" si="21"/>
        <v>#DIV/0!</v>
      </c>
      <c r="AW38" s="30" t="e">
        <f t="shared" si="21"/>
        <v>#DIV/0!</v>
      </c>
      <c r="AX38" s="30" t="e">
        <f t="shared" si="21"/>
        <v>#DIV/0!</v>
      </c>
      <c r="AY38" s="30" t="e">
        <f t="shared" si="21"/>
        <v>#DIV/0!</v>
      </c>
      <c r="AZ38" s="30" t="e">
        <f t="shared" si="21"/>
        <v>#DIV/0!</v>
      </c>
      <c r="BA38" s="30" t="e">
        <f t="shared" si="21"/>
        <v>#DIV/0!</v>
      </c>
      <c r="BB38" s="30" t="e">
        <f t="shared" si="21"/>
        <v>#DIV/0!</v>
      </c>
      <c r="BC38" s="30" t="e">
        <f t="shared" si="21"/>
        <v>#DIV/0!</v>
      </c>
      <c r="BD38" s="30" t="e">
        <f t="shared" si="21"/>
        <v>#DIV/0!</v>
      </c>
      <c r="BE38" s="30" t="e">
        <f t="shared" si="21"/>
        <v>#DIV/0!</v>
      </c>
      <c r="BF38" s="30" t="e">
        <f t="shared" si="21"/>
        <v>#DIV/0!</v>
      </c>
      <c r="BG38" s="30" t="e">
        <f t="shared" si="21"/>
        <v>#DIV/0!</v>
      </c>
      <c r="BH38" s="30" t="e">
        <f t="shared" si="21"/>
        <v>#DIV/0!</v>
      </c>
      <c r="BI38" s="30" t="e">
        <f t="shared" si="21"/>
        <v>#DIV/0!</v>
      </c>
      <c r="BJ38" s="30" t="e">
        <f t="shared" si="21"/>
        <v>#DIV/0!</v>
      </c>
      <c r="BK38" s="30" t="e">
        <f t="shared" si="21"/>
        <v>#DIV/0!</v>
      </c>
      <c r="BL38" s="30" t="e">
        <f t="shared" si="21"/>
        <v>#DIV/0!</v>
      </c>
      <c r="BM38" s="30" t="e">
        <f t="shared" si="21"/>
        <v>#DIV/0!</v>
      </c>
      <c r="BN38" s="30" t="e">
        <f t="shared" si="21"/>
        <v>#DIV/0!</v>
      </c>
      <c r="BO38" s="30" t="e">
        <f t="shared" si="21"/>
        <v>#DIV/0!</v>
      </c>
      <c r="BP38" s="30" t="e">
        <f t="shared" si="21"/>
        <v>#DIV/0!</v>
      </c>
      <c r="BQ38" s="30" t="e">
        <f t="shared" si="21"/>
        <v>#DIV/0!</v>
      </c>
      <c r="BR38" s="30" t="e">
        <f t="shared" si="21"/>
        <v>#DIV/0!</v>
      </c>
      <c r="BS38" s="30" t="e">
        <f t="shared" si="21"/>
        <v>#DIV/0!</v>
      </c>
      <c r="BT38" s="30" t="e">
        <f t="shared" si="21"/>
        <v>#DIV/0!</v>
      </c>
      <c r="BU38" s="30" t="e">
        <f t="shared" si="21"/>
        <v>#DIV/0!</v>
      </c>
      <c r="BV38" s="30" t="e">
        <f t="shared" si="21"/>
        <v>#DIV/0!</v>
      </c>
      <c r="BW38" s="30" t="e">
        <f t="shared" ref="BW38:EH38" si="22">$B$38/BW37/$E$38/BW36/$H$38</f>
        <v>#DIV/0!</v>
      </c>
      <c r="BX38" s="30" t="e">
        <f t="shared" si="22"/>
        <v>#DIV/0!</v>
      </c>
      <c r="BY38" s="30" t="e">
        <f t="shared" si="22"/>
        <v>#DIV/0!</v>
      </c>
      <c r="BZ38" s="30" t="e">
        <f t="shared" si="22"/>
        <v>#DIV/0!</v>
      </c>
      <c r="CA38" s="30" t="e">
        <f t="shared" si="22"/>
        <v>#DIV/0!</v>
      </c>
      <c r="CB38" s="30" t="e">
        <f t="shared" si="22"/>
        <v>#DIV/0!</v>
      </c>
      <c r="CC38" s="30" t="e">
        <f t="shared" si="22"/>
        <v>#DIV/0!</v>
      </c>
      <c r="CD38" s="30" t="e">
        <f t="shared" si="22"/>
        <v>#DIV/0!</v>
      </c>
      <c r="CE38" s="30" t="e">
        <f t="shared" si="22"/>
        <v>#DIV/0!</v>
      </c>
      <c r="CF38" s="30" t="e">
        <f t="shared" si="22"/>
        <v>#DIV/0!</v>
      </c>
      <c r="CG38" s="30" t="e">
        <f t="shared" si="22"/>
        <v>#DIV/0!</v>
      </c>
      <c r="CH38" s="30" t="e">
        <f t="shared" si="22"/>
        <v>#DIV/0!</v>
      </c>
      <c r="CI38" s="30" t="e">
        <f t="shared" si="22"/>
        <v>#DIV/0!</v>
      </c>
      <c r="CJ38" s="30" t="e">
        <f t="shared" si="22"/>
        <v>#DIV/0!</v>
      </c>
      <c r="CK38" s="30" t="e">
        <f t="shared" si="22"/>
        <v>#DIV/0!</v>
      </c>
      <c r="CL38" s="30" t="e">
        <f t="shared" si="22"/>
        <v>#DIV/0!</v>
      </c>
      <c r="CM38" s="30" t="e">
        <f t="shared" si="22"/>
        <v>#DIV/0!</v>
      </c>
      <c r="CN38" s="30" t="e">
        <f t="shared" si="22"/>
        <v>#DIV/0!</v>
      </c>
      <c r="CO38" s="30" t="e">
        <f t="shared" si="22"/>
        <v>#DIV/0!</v>
      </c>
      <c r="CP38" s="30" t="e">
        <f t="shared" si="22"/>
        <v>#DIV/0!</v>
      </c>
      <c r="CQ38" s="30" t="e">
        <f t="shared" si="22"/>
        <v>#DIV/0!</v>
      </c>
      <c r="CR38" s="30" t="e">
        <f t="shared" si="22"/>
        <v>#DIV/0!</v>
      </c>
      <c r="CS38" s="30" t="e">
        <f t="shared" si="22"/>
        <v>#DIV/0!</v>
      </c>
      <c r="CT38" s="30" t="e">
        <f t="shared" si="22"/>
        <v>#DIV/0!</v>
      </c>
      <c r="CU38" s="30" t="e">
        <f t="shared" si="22"/>
        <v>#DIV/0!</v>
      </c>
      <c r="CV38" s="30" t="e">
        <f t="shared" si="22"/>
        <v>#DIV/0!</v>
      </c>
      <c r="CW38" s="30" t="e">
        <f t="shared" si="22"/>
        <v>#DIV/0!</v>
      </c>
      <c r="CX38" s="30" t="e">
        <f t="shared" si="22"/>
        <v>#DIV/0!</v>
      </c>
      <c r="CY38" s="30" t="e">
        <f t="shared" si="22"/>
        <v>#DIV/0!</v>
      </c>
      <c r="CZ38" s="30" t="e">
        <f t="shared" si="22"/>
        <v>#DIV/0!</v>
      </c>
      <c r="DA38" s="30" t="e">
        <f t="shared" si="22"/>
        <v>#DIV/0!</v>
      </c>
      <c r="DB38" s="30" t="e">
        <f t="shared" si="22"/>
        <v>#DIV/0!</v>
      </c>
      <c r="DC38" s="30" t="e">
        <f t="shared" si="22"/>
        <v>#DIV/0!</v>
      </c>
      <c r="DD38" s="30" t="e">
        <f t="shared" si="22"/>
        <v>#DIV/0!</v>
      </c>
      <c r="DE38" s="30" t="e">
        <f t="shared" si="22"/>
        <v>#DIV/0!</v>
      </c>
      <c r="DF38" s="30" t="e">
        <f t="shared" si="22"/>
        <v>#DIV/0!</v>
      </c>
      <c r="DG38" s="30" t="e">
        <f t="shared" si="22"/>
        <v>#DIV/0!</v>
      </c>
      <c r="DH38" s="30" t="e">
        <f t="shared" si="22"/>
        <v>#DIV/0!</v>
      </c>
      <c r="DI38" s="30" t="e">
        <f t="shared" si="22"/>
        <v>#DIV/0!</v>
      </c>
      <c r="DJ38" s="30" t="e">
        <f t="shared" si="22"/>
        <v>#DIV/0!</v>
      </c>
      <c r="DK38" s="30" t="e">
        <f t="shared" si="22"/>
        <v>#DIV/0!</v>
      </c>
      <c r="DL38" s="30" t="e">
        <f t="shared" si="22"/>
        <v>#DIV/0!</v>
      </c>
      <c r="DM38" s="30" t="e">
        <f t="shared" si="22"/>
        <v>#DIV/0!</v>
      </c>
      <c r="DN38" s="30" t="e">
        <f t="shared" si="22"/>
        <v>#DIV/0!</v>
      </c>
      <c r="DO38" s="30" t="e">
        <f t="shared" si="22"/>
        <v>#DIV/0!</v>
      </c>
      <c r="DP38" s="30" t="e">
        <f t="shared" si="22"/>
        <v>#DIV/0!</v>
      </c>
      <c r="DQ38" s="30" t="e">
        <f t="shared" si="22"/>
        <v>#DIV/0!</v>
      </c>
      <c r="DR38" s="30" t="e">
        <f t="shared" si="22"/>
        <v>#DIV/0!</v>
      </c>
      <c r="DS38" s="30" t="e">
        <f t="shared" si="22"/>
        <v>#DIV/0!</v>
      </c>
      <c r="DT38" s="30" t="e">
        <f t="shared" si="22"/>
        <v>#DIV/0!</v>
      </c>
      <c r="DU38" s="30" t="e">
        <f t="shared" si="22"/>
        <v>#DIV/0!</v>
      </c>
      <c r="DV38" s="30" t="e">
        <f t="shared" si="22"/>
        <v>#DIV/0!</v>
      </c>
      <c r="DW38" s="30" t="e">
        <f t="shared" si="22"/>
        <v>#DIV/0!</v>
      </c>
      <c r="DX38" s="30" t="e">
        <f t="shared" si="22"/>
        <v>#DIV/0!</v>
      </c>
      <c r="DY38" s="30" t="e">
        <f t="shared" si="22"/>
        <v>#DIV/0!</v>
      </c>
      <c r="DZ38" s="30" t="e">
        <f t="shared" si="22"/>
        <v>#DIV/0!</v>
      </c>
      <c r="EA38" s="30" t="e">
        <f t="shared" si="22"/>
        <v>#DIV/0!</v>
      </c>
      <c r="EB38" s="30" t="e">
        <f t="shared" si="22"/>
        <v>#DIV/0!</v>
      </c>
      <c r="EC38" s="30" t="e">
        <f t="shared" si="22"/>
        <v>#DIV/0!</v>
      </c>
      <c r="ED38" s="30" t="e">
        <f t="shared" si="22"/>
        <v>#DIV/0!</v>
      </c>
      <c r="EE38" s="30" t="e">
        <f t="shared" si="22"/>
        <v>#DIV/0!</v>
      </c>
      <c r="EF38" s="30" t="e">
        <f t="shared" si="22"/>
        <v>#DIV/0!</v>
      </c>
      <c r="EG38" s="30" t="e">
        <f t="shared" si="22"/>
        <v>#DIV/0!</v>
      </c>
      <c r="EH38" s="30" t="e">
        <f t="shared" si="22"/>
        <v>#DIV/0!</v>
      </c>
      <c r="EI38" s="30" t="e">
        <f t="shared" ref="EI38:GA38" si="23">$B$38/EI37/$E$38/EI36/$H$38</f>
        <v>#DIV/0!</v>
      </c>
      <c r="EJ38" s="30" t="e">
        <f t="shared" si="23"/>
        <v>#DIV/0!</v>
      </c>
      <c r="EK38" s="30" t="e">
        <f t="shared" si="23"/>
        <v>#DIV/0!</v>
      </c>
      <c r="EL38" s="30" t="e">
        <f t="shared" si="23"/>
        <v>#DIV/0!</v>
      </c>
      <c r="EM38" s="30" t="e">
        <f t="shared" si="23"/>
        <v>#DIV/0!</v>
      </c>
      <c r="EN38" s="30" t="e">
        <f t="shared" si="23"/>
        <v>#DIV/0!</v>
      </c>
      <c r="EO38" s="30" t="e">
        <f t="shared" si="23"/>
        <v>#DIV/0!</v>
      </c>
      <c r="EP38" s="30" t="e">
        <f t="shared" si="23"/>
        <v>#DIV/0!</v>
      </c>
      <c r="EQ38" s="30" t="e">
        <f t="shared" si="23"/>
        <v>#DIV/0!</v>
      </c>
      <c r="ER38" s="30" t="e">
        <f t="shared" si="23"/>
        <v>#DIV/0!</v>
      </c>
      <c r="ES38" s="30" t="e">
        <f t="shared" si="23"/>
        <v>#DIV/0!</v>
      </c>
      <c r="ET38" s="30" t="e">
        <f t="shared" si="23"/>
        <v>#DIV/0!</v>
      </c>
      <c r="EU38" s="30" t="e">
        <f t="shared" si="23"/>
        <v>#DIV/0!</v>
      </c>
      <c r="EV38" s="30" t="e">
        <f t="shared" si="23"/>
        <v>#DIV/0!</v>
      </c>
      <c r="EW38" s="30" t="e">
        <f t="shared" si="23"/>
        <v>#DIV/0!</v>
      </c>
      <c r="EX38" s="30" t="e">
        <f t="shared" si="23"/>
        <v>#DIV/0!</v>
      </c>
      <c r="EY38" s="30" t="e">
        <f t="shared" si="23"/>
        <v>#DIV/0!</v>
      </c>
      <c r="EZ38" s="30" t="e">
        <f t="shared" si="23"/>
        <v>#DIV/0!</v>
      </c>
      <c r="FA38" s="30" t="e">
        <f t="shared" si="23"/>
        <v>#DIV/0!</v>
      </c>
      <c r="FB38" s="30" t="e">
        <f t="shared" si="23"/>
        <v>#DIV/0!</v>
      </c>
      <c r="FC38" s="30" t="e">
        <f t="shared" si="23"/>
        <v>#DIV/0!</v>
      </c>
      <c r="FD38" s="30" t="e">
        <f t="shared" si="23"/>
        <v>#DIV/0!</v>
      </c>
      <c r="FE38" s="30" t="e">
        <f t="shared" si="23"/>
        <v>#DIV/0!</v>
      </c>
      <c r="FF38" s="30" t="e">
        <f t="shared" si="23"/>
        <v>#DIV/0!</v>
      </c>
      <c r="FG38" s="30" t="e">
        <f t="shared" si="23"/>
        <v>#DIV/0!</v>
      </c>
      <c r="FH38" s="30" t="e">
        <f t="shared" si="23"/>
        <v>#DIV/0!</v>
      </c>
      <c r="FI38" s="30" t="e">
        <f t="shared" si="23"/>
        <v>#DIV/0!</v>
      </c>
      <c r="FJ38" s="30" t="e">
        <f t="shared" si="23"/>
        <v>#DIV/0!</v>
      </c>
      <c r="FK38" s="30" t="e">
        <f t="shared" si="23"/>
        <v>#DIV/0!</v>
      </c>
      <c r="FL38" s="30" t="e">
        <f t="shared" si="23"/>
        <v>#DIV/0!</v>
      </c>
      <c r="FM38" s="30" t="e">
        <f t="shared" si="23"/>
        <v>#DIV/0!</v>
      </c>
      <c r="FN38" s="30" t="e">
        <f t="shared" si="23"/>
        <v>#DIV/0!</v>
      </c>
      <c r="FO38" s="30" t="e">
        <f t="shared" si="23"/>
        <v>#DIV/0!</v>
      </c>
      <c r="FP38" s="30" t="e">
        <f t="shared" si="23"/>
        <v>#DIV/0!</v>
      </c>
      <c r="FQ38" s="30" t="e">
        <f t="shared" si="23"/>
        <v>#DIV/0!</v>
      </c>
      <c r="FR38" s="30" t="e">
        <f t="shared" si="23"/>
        <v>#DIV/0!</v>
      </c>
      <c r="FS38" s="30" t="e">
        <f t="shared" si="23"/>
        <v>#DIV/0!</v>
      </c>
      <c r="FT38" s="30" t="e">
        <f t="shared" si="23"/>
        <v>#DIV/0!</v>
      </c>
      <c r="FU38" s="30" t="e">
        <f t="shared" si="23"/>
        <v>#DIV/0!</v>
      </c>
      <c r="FV38" s="30" t="e">
        <f t="shared" si="23"/>
        <v>#DIV/0!</v>
      </c>
      <c r="FW38" s="30" t="e">
        <f t="shared" si="23"/>
        <v>#DIV/0!</v>
      </c>
      <c r="FX38" s="30" t="e">
        <f t="shared" si="23"/>
        <v>#DIV/0!</v>
      </c>
      <c r="FY38" s="30" t="e">
        <f t="shared" si="23"/>
        <v>#DIV/0!</v>
      </c>
      <c r="FZ38" s="30" t="e">
        <f t="shared" si="23"/>
        <v>#DIV/0!</v>
      </c>
      <c r="GA38" s="30" t="e">
        <f t="shared" si="23"/>
        <v>#DIV/0!</v>
      </c>
    </row>
    <row r="39" spans="1:183">
      <c r="A39" s="10" t="s">
        <v>32</v>
      </c>
      <c r="B39" s="29" t="e">
        <f>B38/C38/D38/E38/F38/G38/H38</f>
        <v>#DIV/0!</v>
      </c>
    </row>
    <row r="40" spans="1:183">
      <c r="J40">
        <f>synthèse!C9</f>
        <v>0</v>
      </c>
      <c r="K40">
        <f>J40</f>
        <v>0</v>
      </c>
      <c r="L40">
        <f t="shared" ref="L40:S40" si="24">K40</f>
        <v>0</v>
      </c>
      <c r="M40">
        <f t="shared" si="24"/>
        <v>0</v>
      </c>
      <c r="N40">
        <f t="shared" si="24"/>
        <v>0</v>
      </c>
      <c r="O40">
        <f t="shared" si="24"/>
        <v>0</v>
      </c>
      <c r="P40">
        <f t="shared" si="24"/>
        <v>0</v>
      </c>
      <c r="Q40">
        <f t="shared" si="24"/>
        <v>0</v>
      </c>
      <c r="R40">
        <f t="shared" si="24"/>
        <v>0</v>
      </c>
      <c r="S40">
        <f t="shared" si="24"/>
        <v>0</v>
      </c>
    </row>
    <row r="41" spans="1:183">
      <c r="J41">
        <v>0</v>
      </c>
      <c r="K41" s="30" t="e">
        <f>J97+2</f>
        <v>#DIV/0!</v>
      </c>
    </row>
    <row r="42" spans="1:183">
      <c r="J42">
        <v>0</v>
      </c>
      <c r="K42" s="30" t="e">
        <f>J97+10</f>
        <v>#DIV/0!</v>
      </c>
    </row>
    <row r="43" spans="1:183">
      <c r="J43">
        <v>222</v>
      </c>
      <c r="K43">
        <v>222</v>
      </c>
    </row>
    <row r="44" spans="1:183">
      <c r="J44">
        <v>666</v>
      </c>
      <c r="K44">
        <v>666</v>
      </c>
    </row>
    <row r="45" spans="1:183" ht="15.75" thickBot="1"/>
    <row r="46" spans="1:183" ht="18">
      <c r="A46" s="33"/>
      <c r="B46" s="34" t="s">
        <v>14</v>
      </c>
      <c r="C46" s="34" t="s">
        <v>12</v>
      </c>
      <c r="D46" s="34" t="s">
        <v>16</v>
      </c>
      <c r="E46" s="34" t="s">
        <v>28</v>
      </c>
      <c r="F46" s="34" t="s">
        <v>13</v>
      </c>
      <c r="G46" s="34" t="s">
        <v>15</v>
      </c>
      <c r="H46" s="35"/>
    </row>
    <row r="47" spans="1:183">
      <c r="A47" s="36"/>
      <c r="B47" s="23">
        <f>L2</f>
        <v>0</v>
      </c>
      <c r="C47" s="24">
        <f>B2</f>
        <v>1</v>
      </c>
      <c r="D47" s="25">
        <f>N2</f>
        <v>0</v>
      </c>
      <c r="E47" s="26">
        <f>B3</f>
        <v>222.2222222222222</v>
      </c>
      <c r="F47" s="27">
        <f>H2</f>
        <v>3</v>
      </c>
      <c r="G47" s="28">
        <v>0.75</v>
      </c>
      <c r="H47" s="37"/>
    </row>
    <row r="48" spans="1:183">
      <c r="A48" s="38" t="s">
        <v>30</v>
      </c>
      <c r="B48" s="29" t="e">
        <f>B47/C47/D47/E47/F47/G47</f>
        <v>#DIV/0!</v>
      </c>
      <c r="C48" s="39"/>
      <c r="D48" s="39"/>
      <c r="E48" s="39"/>
      <c r="F48" s="39"/>
      <c r="G48" s="39"/>
      <c r="H48" s="37"/>
    </row>
    <row r="49" spans="1:183">
      <c r="A49" s="36"/>
      <c r="B49" s="39"/>
      <c r="C49" s="39"/>
      <c r="D49" s="39"/>
      <c r="E49" s="39"/>
      <c r="F49" s="39"/>
      <c r="G49" s="39"/>
      <c r="H49" s="37"/>
    </row>
    <row r="50" spans="1:183">
      <c r="A50" s="36"/>
      <c r="B50" s="2" t="s">
        <v>14</v>
      </c>
      <c r="C50" s="13">
        <v>1.5E-3</v>
      </c>
      <c r="D50" s="2" t="s">
        <v>16</v>
      </c>
      <c r="E50" s="2" t="s">
        <v>15</v>
      </c>
      <c r="F50" s="39"/>
      <c r="G50" s="39"/>
      <c r="H50" s="37"/>
      <c r="I50" t="s">
        <v>30</v>
      </c>
      <c r="J50" s="30" t="e">
        <f>$B$47/$C$47/$D$47/J$36/$G$47</f>
        <v>#DIV/0!</v>
      </c>
      <c r="K50" s="30" t="e">
        <f t="shared" ref="K50:BV50" si="25">$B$47/$C$47/$D$47/K$36/$G$47</f>
        <v>#DIV/0!</v>
      </c>
      <c r="L50" s="30" t="e">
        <f t="shared" si="25"/>
        <v>#DIV/0!</v>
      </c>
      <c r="M50" s="30" t="e">
        <f t="shared" si="25"/>
        <v>#DIV/0!</v>
      </c>
      <c r="N50" s="30" t="e">
        <f t="shared" si="25"/>
        <v>#DIV/0!</v>
      </c>
      <c r="O50" s="30" t="e">
        <f t="shared" si="25"/>
        <v>#DIV/0!</v>
      </c>
      <c r="P50" s="30" t="e">
        <f t="shared" si="25"/>
        <v>#DIV/0!</v>
      </c>
      <c r="Q50" s="30" t="e">
        <f t="shared" si="25"/>
        <v>#DIV/0!</v>
      </c>
      <c r="R50" s="30" t="e">
        <f t="shared" si="25"/>
        <v>#DIV/0!</v>
      </c>
      <c r="S50" s="30" t="e">
        <f t="shared" si="25"/>
        <v>#DIV/0!</v>
      </c>
      <c r="T50" s="30" t="e">
        <f t="shared" si="25"/>
        <v>#DIV/0!</v>
      </c>
      <c r="U50" s="30" t="e">
        <f t="shared" si="25"/>
        <v>#DIV/0!</v>
      </c>
      <c r="V50" s="30" t="e">
        <f t="shared" si="25"/>
        <v>#DIV/0!</v>
      </c>
      <c r="W50" s="30" t="e">
        <f t="shared" si="25"/>
        <v>#DIV/0!</v>
      </c>
      <c r="X50" s="30" t="e">
        <f t="shared" si="25"/>
        <v>#DIV/0!</v>
      </c>
      <c r="Y50" s="30" t="e">
        <f t="shared" si="25"/>
        <v>#DIV/0!</v>
      </c>
      <c r="Z50" s="30" t="e">
        <f t="shared" si="25"/>
        <v>#DIV/0!</v>
      </c>
      <c r="AA50" s="30" t="e">
        <f t="shared" si="25"/>
        <v>#DIV/0!</v>
      </c>
      <c r="AB50" s="30" t="e">
        <f t="shared" si="25"/>
        <v>#DIV/0!</v>
      </c>
      <c r="AC50" s="30" t="e">
        <f t="shared" si="25"/>
        <v>#DIV/0!</v>
      </c>
      <c r="AD50" s="30" t="e">
        <f t="shared" si="25"/>
        <v>#DIV/0!</v>
      </c>
      <c r="AE50" s="30" t="e">
        <f t="shared" si="25"/>
        <v>#DIV/0!</v>
      </c>
      <c r="AF50" s="30" t="e">
        <f t="shared" si="25"/>
        <v>#DIV/0!</v>
      </c>
      <c r="AG50" s="30" t="e">
        <f t="shared" si="25"/>
        <v>#DIV/0!</v>
      </c>
      <c r="AH50" s="30" t="e">
        <f t="shared" si="25"/>
        <v>#DIV/0!</v>
      </c>
      <c r="AI50" s="30" t="e">
        <f t="shared" si="25"/>
        <v>#DIV/0!</v>
      </c>
      <c r="AJ50" s="30" t="e">
        <f t="shared" si="25"/>
        <v>#DIV/0!</v>
      </c>
      <c r="AK50" s="30" t="e">
        <f t="shared" si="25"/>
        <v>#DIV/0!</v>
      </c>
      <c r="AL50" s="30" t="e">
        <f t="shared" si="25"/>
        <v>#DIV/0!</v>
      </c>
      <c r="AM50" s="30" t="e">
        <f t="shared" si="25"/>
        <v>#DIV/0!</v>
      </c>
      <c r="AN50" s="30" t="e">
        <f t="shared" si="25"/>
        <v>#DIV/0!</v>
      </c>
      <c r="AO50" s="30" t="e">
        <f t="shared" si="25"/>
        <v>#DIV/0!</v>
      </c>
      <c r="AP50" s="30" t="e">
        <f t="shared" si="25"/>
        <v>#DIV/0!</v>
      </c>
      <c r="AQ50" s="30" t="e">
        <f t="shared" si="25"/>
        <v>#DIV/0!</v>
      </c>
      <c r="AR50" s="30" t="e">
        <f t="shared" si="25"/>
        <v>#DIV/0!</v>
      </c>
      <c r="AS50" s="30" t="e">
        <f t="shared" si="25"/>
        <v>#DIV/0!</v>
      </c>
      <c r="AT50" s="30" t="e">
        <f t="shared" si="25"/>
        <v>#DIV/0!</v>
      </c>
      <c r="AU50" s="30" t="e">
        <f t="shared" si="25"/>
        <v>#DIV/0!</v>
      </c>
      <c r="AV50" s="30" t="e">
        <f t="shared" si="25"/>
        <v>#DIV/0!</v>
      </c>
      <c r="AW50" s="30" t="e">
        <f t="shared" si="25"/>
        <v>#DIV/0!</v>
      </c>
      <c r="AX50" s="30" t="e">
        <f t="shared" si="25"/>
        <v>#DIV/0!</v>
      </c>
      <c r="AY50" s="30" t="e">
        <f t="shared" si="25"/>
        <v>#DIV/0!</v>
      </c>
      <c r="AZ50" s="30" t="e">
        <f t="shared" si="25"/>
        <v>#DIV/0!</v>
      </c>
      <c r="BA50" s="30" t="e">
        <f t="shared" si="25"/>
        <v>#DIV/0!</v>
      </c>
      <c r="BB50" s="30" t="e">
        <f t="shared" si="25"/>
        <v>#DIV/0!</v>
      </c>
      <c r="BC50" s="30" t="e">
        <f t="shared" si="25"/>
        <v>#DIV/0!</v>
      </c>
      <c r="BD50" s="30" t="e">
        <f t="shared" si="25"/>
        <v>#DIV/0!</v>
      </c>
      <c r="BE50" s="30" t="e">
        <f t="shared" si="25"/>
        <v>#DIV/0!</v>
      </c>
      <c r="BF50" s="30" t="e">
        <f t="shared" si="25"/>
        <v>#DIV/0!</v>
      </c>
      <c r="BG50" s="30" t="e">
        <f t="shared" si="25"/>
        <v>#DIV/0!</v>
      </c>
      <c r="BH50" s="30" t="e">
        <f t="shared" si="25"/>
        <v>#DIV/0!</v>
      </c>
      <c r="BI50" s="30" t="e">
        <f t="shared" si="25"/>
        <v>#DIV/0!</v>
      </c>
      <c r="BJ50" s="30" t="e">
        <f t="shared" si="25"/>
        <v>#DIV/0!</v>
      </c>
      <c r="BK50" s="30" t="e">
        <f t="shared" si="25"/>
        <v>#DIV/0!</v>
      </c>
      <c r="BL50" s="30" t="e">
        <f t="shared" si="25"/>
        <v>#DIV/0!</v>
      </c>
      <c r="BM50" s="30" t="e">
        <f t="shared" si="25"/>
        <v>#DIV/0!</v>
      </c>
      <c r="BN50" s="30" t="e">
        <f t="shared" si="25"/>
        <v>#DIV/0!</v>
      </c>
      <c r="BO50" s="30" t="e">
        <f t="shared" si="25"/>
        <v>#DIV/0!</v>
      </c>
      <c r="BP50" s="30" t="e">
        <f t="shared" si="25"/>
        <v>#DIV/0!</v>
      </c>
      <c r="BQ50" s="30" t="e">
        <f t="shared" si="25"/>
        <v>#DIV/0!</v>
      </c>
      <c r="BR50" s="30" t="e">
        <f t="shared" si="25"/>
        <v>#DIV/0!</v>
      </c>
      <c r="BS50" s="30" t="e">
        <f t="shared" si="25"/>
        <v>#DIV/0!</v>
      </c>
      <c r="BT50" s="30" t="e">
        <f t="shared" si="25"/>
        <v>#DIV/0!</v>
      </c>
      <c r="BU50" s="30" t="e">
        <f t="shared" si="25"/>
        <v>#DIV/0!</v>
      </c>
      <c r="BV50" s="30" t="e">
        <f t="shared" si="25"/>
        <v>#DIV/0!</v>
      </c>
      <c r="BW50" s="30" t="e">
        <f t="shared" ref="BW50:EH50" si="26">$B$47/$C$47/$D$47/BW$36/$G$47</f>
        <v>#DIV/0!</v>
      </c>
      <c r="BX50" s="30" t="e">
        <f t="shared" si="26"/>
        <v>#DIV/0!</v>
      </c>
      <c r="BY50" s="30" t="e">
        <f t="shared" si="26"/>
        <v>#DIV/0!</v>
      </c>
      <c r="BZ50" s="30" t="e">
        <f t="shared" si="26"/>
        <v>#DIV/0!</v>
      </c>
      <c r="CA50" s="30" t="e">
        <f t="shared" si="26"/>
        <v>#DIV/0!</v>
      </c>
      <c r="CB50" s="30" t="e">
        <f t="shared" si="26"/>
        <v>#DIV/0!</v>
      </c>
      <c r="CC50" s="30" t="e">
        <f t="shared" si="26"/>
        <v>#DIV/0!</v>
      </c>
      <c r="CD50" s="30" t="e">
        <f t="shared" si="26"/>
        <v>#DIV/0!</v>
      </c>
      <c r="CE50" s="30" t="e">
        <f t="shared" si="26"/>
        <v>#DIV/0!</v>
      </c>
      <c r="CF50" s="30" t="e">
        <f t="shared" si="26"/>
        <v>#DIV/0!</v>
      </c>
      <c r="CG50" s="30" t="e">
        <f t="shared" si="26"/>
        <v>#DIV/0!</v>
      </c>
      <c r="CH50" s="30" t="e">
        <f t="shared" si="26"/>
        <v>#DIV/0!</v>
      </c>
      <c r="CI50" s="30" t="e">
        <f t="shared" si="26"/>
        <v>#DIV/0!</v>
      </c>
      <c r="CJ50" s="30" t="e">
        <f t="shared" si="26"/>
        <v>#DIV/0!</v>
      </c>
      <c r="CK50" s="30" t="e">
        <f t="shared" si="26"/>
        <v>#DIV/0!</v>
      </c>
      <c r="CL50" s="30" t="e">
        <f t="shared" si="26"/>
        <v>#DIV/0!</v>
      </c>
      <c r="CM50" s="30" t="e">
        <f t="shared" si="26"/>
        <v>#DIV/0!</v>
      </c>
      <c r="CN50" s="30" t="e">
        <f t="shared" si="26"/>
        <v>#DIV/0!</v>
      </c>
      <c r="CO50" s="30" t="e">
        <f t="shared" si="26"/>
        <v>#DIV/0!</v>
      </c>
      <c r="CP50" s="30" t="e">
        <f t="shared" si="26"/>
        <v>#DIV/0!</v>
      </c>
      <c r="CQ50" s="30" t="e">
        <f t="shared" si="26"/>
        <v>#DIV/0!</v>
      </c>
      <c r="CR50" s="30" t="e">
        <f t="shared" si="26"/>
        <v>#DIV/0!</v>
      </c>
      <c r="CS50" s="30" t="e">
        <f t="shared" si="26"/>
        <v>#DIV/0!</v>
      </c>
      <c r="CT50" s="30" t="e">
        <f t="shared" si="26"/>
        <v>#DIV/0!</v>
      </c>
      <c r="CU50" s="30" t="e">
        <f t="shared" si="26"/>
        <v>#DIV/0!</v>
      </c>
      <c r="CV50" s="30" t="e">
        <f t="shared" si="26"/>
        <v>#DIV/0!</v>
      </c>
      <c r="CW50" s="30" t="e">
        <f t="shared" si="26"/>
        <v>#DIV/0!</v>
      </c>
      <c r="CX50" s="30" t="e">
        <f t="shared" si="26"/>
        <v>#DIV/0!</v>
      </c>
      <c r="CY50" s="30" t="e">
        <f t="shared" si="26"/>
        <v>#DIV/0!</v>
      </c>
      <c r="CZ50" s="30" t="e">
        <f t="shared" si="26"/>
        <v>#DIV/0!</v>
      </c>
      <c r="DA50" s="30" t="e">
        <f t="shared" si="26"/>
        <v>#DIV/0!</v>
      </c>
      <c r="DB50" s="30" t="e">
        <f t="shared" si="26"/>
        <v>#DIV/0!</v>
      </c>
      <c r="DC50" s="30" t="e">
        <f t="shared" si="26"/>
        <v>#DIV/0!</v>
      </c>
      <c r="DD50" s="30" t="e">
        <f t="shared" si="26"/>
        <v>#DIV/0!</v>
      </c>
      <c r="DE50" s="30" t="e">
        <f t="shared" si="26"/>
        <v>#DIV/0!</v>
      </c>
      <c r="DF50" s="30" t="e">
        <f t="shared" si="26"/>
        <v>#DIV/0!</v>
      </c>
      <c r="DG50" s="30" t="e">
        <f t="shared" si="26"/>
        <v>#DIV/0!</v>
      </c>
      <c r="DH50" s="30" t="e">
        <f t="shared" si="26"/>
        <v>#DIV/0!</v>
      </c>
      <c r="DI50" s="30" t="e">
        <f t="shared" si="26"/>
        <v>#DIV/0!</v>
      </c>
      <c r="DJ50" s="30" t="e">
        <f t="shared" si="26"/>
        <v>#DIV/0!</v>
      </c>
      <c r="DK50" s="30" t="e">
        <f t="shared" si="26"/>
        <v>#DIV/0!</v>
      </c>
      <c r="DL50" s="30" t="e">
        <f t="shared" si="26"/>
        <v>#DIV/0!</v>
      </c>
      <c r="DM50" s="30" t="e">
        <f t="shared" si="26"/>
        <v>#DIV/0!</v>
      </c>
      <c r="DN50" s="30" t="e">
        <f t="shared" si="26"/>
        <v>#DIV/0!</v>
      </c>
      <c r="DO50" s="30" t="e">
        <f t="shared" si="26"/>
        <v>#DIV/0!</v>
      </c>
      <c r="DP50" s="30" t="e">
        <f t="shared" si="26"/>
        <v>#DIV/0!</v>
      </c>
      <c r="DQ50" s="30" t="e">
        <f t="shared" si="26"/>
        <v>#DIV/0!</v>
      </c>
      <c r="DR50" s="30" t="e">
        <f t="shared" si="26"/>
        <v>#DIV/0!</v>
      </c>
      <c r="DS50" s="30" t="e">
        <f t="shared" si="26"/>
        <v>#DIV/0!</v>
      </c>
      <c r="DT50" s="30" t="e">
        <f t="shared" si="26"/>
        <v>#DIV/0!</v>
      </c>
      <c r="DU50" s="30" t="e">
        <f t="shared" si="26"/>
        <v>#DIV/0!</v>
      </c>
      <c r="DV50" s="30" t="e">
        <f t="shared" si="26"/>
        <v>#DIV/0!</v>
      </c>
      <c r="DW50" s="30" t="e">
        <f t="shared" si="26"/>
        <v>#DIV/0!</v>
      </c>
      <c r="DX50" s="30" t="e">
        <f t="shared" si="26"/>
        <v>#DIV/0!</v>
      </c>
      <c r="DY50" s="30" t="e">
        <f t="shared" si="26"/>
        <v>#DIV/0!</v>
      </c>
      <c r="DZ50" s="30" t="e">
        <f t="shared" si="26"/>
        <v>#DIV/0!</v>
      </c>
      <c r="EA50" s="30" t="e">
        <f t="shared" si="26"/>
        <v>#DIV/0!</v>
      </c>
      <c r="EB50" s="30" t="e">
        <f t="shared" si="26"/>
        <v>#DIV/0!</v>
      </c>
      <c r="EC50" s="30" t="e">
        <f t="shared" si="26"/>
        <v>#DIV/0!</v>
      </c>
      <c r="ED50" s="30" t="e">
        <f t="shared" si="26"/>
        <v>#DIV/0!</v>
      </c>
      <c r="EE50" s="30" t="e">
        <f t="shared" si="26"/>
        <v>#DIV/0!</v>
      </c>
      <c r="EF50" s="30" t="e">
        <f t="shared" si="26"/>
        <v>#DIV/0!</v>
      </c>
      <c r="EG50" s="30" t="e">
        <f t="shared" si="26"/>
        <v>#DIV/0!</v>
      </c>
      <c r="EH50" s="30" t="e">
        <f t="shared" si="26"/>
        <v>#DIV/0!</v>
      </c>
      <c r="EI50" s="30" t="e">
        <f t="shared" ref="EI50:GA50" si="27">$B$47/$C$47/$D$47/EI$36/$G$47</f>
        <v>#DIV/0!</v>
      </c>
      <c r="EJ50" s="30" t="e">
        <f t="shared" si="27"/>
        <v>#DIV/0!</v>
      </c>
      <c r="EK50" s="30" t="e">
        <f t="shared" si="27"/>
        <v>#DIV/0!</v>
      </c>
      <c r="EL50" s="30" t="e">
        <f t="shared" si="27"/>
        <v>#DIV/0!</v>
      </c>
      <c r="EM50" s="30" t="e">
        <f t="shared" si="27"/>
        <v>#DIV/0!</v>
      </c>
      <c r="EN50" s="30" t="e">
        <f t="shared" si="27"/>
        <v>#DIV/0!</v>
      </c>
      <c r="EO50" s="30" t="e">
        <f t="shared" si="27"/>
        <v>#DIV/0!</v>
      </c>
      <c r="EP50" s="30" t="e">
        <f t="shared" si="27"/>
        <v>#DIV/0!</v>
      </c>
      <c r="EQ50" s="30" t="e">
        <f t="shared" si="27"/>
        <v>#DIV/0!</v>
      </c>
      <c r="ER50" s="30" t="e">
        <f t="shared" si="27"/>
        <v>#DIV/0!</v>
      </c>
      <c r="ES50" s="30" t="e">
        <f t="shared" si="27"/>
        <v>#DIV/0!</v>
      </c>
      <c r="ET50" s="30" t="e">
        <f t="shared" si="27"/>
        <v>#DIV/0!</v>
      </c>
      <c r="EU50" s="30" t="e">
        <f t="shared" si="27"/>
        <v>#DIV/0!</v>
      </c>
      <c r="EV50" s="30" t="e">
        <f t="shared" si="27"/>
        <v>#DIV/0!</v>
      </c>
      <c r="EW50" s="30" t="e">
        <f t="shared" si="27"/>
        <v>#DIV/0!</v>
      </c>
      <c r="EX50" s="30" t="e">
        <f t="shared" si="27"/>
        <v>#DIV/0!</v>
      </c>
      <c r="EY50" s="30" t="e">
        <f t="shared" si="27"/>
        <v>#DIV/0!</v>
      </c>
      <c r="EZ50" s="30" t="e">
        <f t="shared" si="27"/>
        <v>#DIV/0!</v>
      </c>
      <c r="FA50" s="30" t="e">
        <f t="shared" si="27"/>
        <v>#DIV/0!</v>
      </c>
      <c r="FB50" s="30" t="e">
        <f t="shared" si="27"/>
        <v>#DIV/0!</v>
      </c>
      <c r="FC50" s="30" t="e">
        <f t="shared" si="27"/>
        <v>#DIV/0!</v>
      </c>
      <c r="FD50" s="30" t="e">
        <f t="shared" si="27"/>
        <v>#DIV/0!</v>
      </c>
      <c r="FE50" s="30" t="e">
        <f t="shared" si="27"/>
        <v>#DIV/0!</v>
      </c>
      <c r="FF50" s="30" t="e">
        <f t="shared" si="27"/>
        <v>#DIV/0!</v>
      </c>
      <c r="FG50" s="30" t="e">
        <f t="shared" si="27"/>
        <v>#DIV/0!</v>
      </c>
      <c r="FH50" s="30" t="e">
        <f t="shared" si="27"/>
        <v>#DIV/0!</v>
      </c>
      <c r="FI50" s="30" t="e">
        <f t="shared" si="27"/>
        <v>#DIV/0!</v>
      </c>
      <c r="FJ50" s="30" t="e">
        <f t="shared" si="27"/>
        <v>#DIV/0!</v>
      </c>
      <c r="FK50" s="30" t="e">
        <f t="shared" si="27"/>
        <v>#DIV/0!</v>
      </c>
      <c r="FL50" s="30" t="e">
        <f t="shared" si="27"/>
        <v>#DIV/0!</v>
      </c>
      <c r="FM50" s="30" t="e">
        <f t="shared" si="27"/>
        <v>#DIV/0!</v>
      </c>
      <c r="FN50" s="30" t="e">
        <f t="shared" si="27"/>
        <v>#DIV/0!</v>
      </c>
      <c r="FO50" s="30" t="e">
        <f t="shared" si="27"/>
        <v>#DIV/0!</v>
      </c>
      <c r="FP50" s="30" t="e">
        <f t="shared" si="27"/>
        <v>#DIV/0!</v>
      </c>
      <c r="FQ50" s="30" t="e">
        <f t="shared" si="27"/>
        <v>#DIV/0!</v>
      </c>
      <c r="FR50" s="30" t="e">
        <f t="shared" si="27"/>
        <v>#DIV/0!</v>
      </c>
      <c r="FS50" s="30" t="e">
        <f t="shared" si="27"/>
        <v>#DIV/0!</v>
      </c>
      <c r="FT50" s="30" t="e">
        <f t="shared" si="27"/>
        <v>#DIV/0!</v>
      </c>
      <c r="FU50" s="30" t="e">
        <f t="shared" si="27"/>
        <v>#DIV/0!</v>
      </c>
      <c r="FV50" s="30" t="e">
        <f t="shared" si="27"/>
        <v>#DIV/0!</v>
      </c>
      <c r="FW50" s="30" t="e">
        <f t="shared" si="27"/>
        <v>#DIV/0!</v>
      </c>
      <c r="FX50" s="30" t="e">
        <f t="shared" si="27"/>
        <v>#DIV/0!</v>
      </c>
      <c r="FY50" s="30" t="e">
        <f t="shared" si="27"/>
        <v>#DIV/0!</v>
      </c>
      <c r="FZ50" s="30" t="e">
        <f t="shared" si="27"/>
        <v>#DIV/0!</v>
      </c>
      <c r="GA50" s="30" t="e">
        <f t="shared" si="27"/>
        <v>#DIV/0!</v>
      </c>
    </row>
    <row r="51" spans="1:183">
      <c r="A51" s="36"/>
      <c r="B51" s="19">
        <f>B47</f>
        <v>0</v>
      </c>
      <c r="C51" s="31">
        <f>C50</f>
        <v>1.5E-3</v>
      </c>
      <c r="D51" s="6">
        <f>D47</f>
        <v>0</v>
      </c>
      <c r="E51" s="60">
        <f>G47</f>
        <v>0.75</v>
      </c>
      <c r="F51" s="39"/>
      <c r="G51" s="39"/>
      <c r="H51" s="37"/>
      <c r="I51" t="s">
        <v>31</v>
      </c>
      <c r="J51" t="e">
        <f>$B$51*$C$51/$D$51/$E$51</f>
        <v>#DIV/0!</v>
      </c>
      <c r="K51" t="e">
        <f t="shared" ref="K51:BV51" si="28">$B$51*$C$51/$D$51/$E$51</f>
        <v>#DIV/0!</v>
      </c>
      <c r="L51" t="e">
        <f t="shared" si="28"/>
        <v>#DIV/0!</v>
      </c>
      <c r="M51" t="e">
        <f t="shared" si="28"/>
        <v>#DIV/0!</v>
      </c>
      <c r="N51" t="e">
        <f t="shared" si="28"/>
        <v>#DIV/0!</v>
      </c>
      <c r="O51" t="e">
        <f t="shared" si="28"/>
        <v>#DIV/0!</v>
      </c>
      <c r="P51" t="e">
        <f t="shared" si="28"/>
        <v>#DIV/0!</v>
      </c>
      <c r="Q51" t="e">
        <f t="shared" si="28"/>
        <v>#DIV/0!</v>
      </c>
      <c r="R51" t="e">
        <f t="shared" si="28"/>
        <v>#DIV/0!</v>
      </c>
      <c r="S51" t="e">
        <f t="shared" si="28"/>
        <v>#DIV/0!</v>
      </c>
      <c r="T51" t="e">
        <f t="shared" si="28"/>
        <v>#DIV/0!</v>
      </c>
      <c r="U51" t="e">
        <f t="shared" si="28"/>
        <v>#DIV/0!</v>
      </c>
      <c r="V51" t="e">
        <f t="shared" si="28"/>
        <v>#DIV/0!</v>
      </c>
      <c r="W51" t="e">
        <f t="shared" si="28"/>
        <v>#DIV/0!</v>
      </c>
      <c r="X51" t="e">
        <f t="shared" si="28"/>
        <v>#DIV/0!</v>
      </c>
      <c r="Y51" t="e">
        <f t="shared" si="28"/>
        <v>#DIV/0!</v>
      </c>
      <c r="Z51" t="e">
        <f t="shared" si="28"/>
        <v>#DIV/0!</v>
      </c>
      <c r="AA51" t="e">
        <f t="shared" si="28"/>
        <v>#DIV/0!</v>
      </c>
      <c r="AB51" t="e">
        <f t="shared" si="28"/>
        <v>#DIV/0!</v>
      </c>
      <c r="AC51" t="e">
        <f t="shared" si="28"/>
        <v>#DIV/0!</v>
      </c>
      <c r="AD51" t="e">
        <f t="shared" si="28"/>
        <v>#DIV/0!</v>
      </c>
      <c r="AE51" t="e">
        <f t="shared" si="28"/>
        <v>#DIV/0!</v>
      </c>
      <c r="AF51" t="e">
        <f t="shared" si="28"/>
        <v>#DIV/0!</v>
      </c>
      <c r="AG51" t="e">
        <f t="shared" si="28"/>
        <v>#DIV/0!</v>
      </c>
      <c r="AH51" t="e">
        <f t="shared" si="28"/>
        <v>#DIV/0!</v>
      </c>
      <c r="AI51" t="e">
        <f t="shared" si="28"/>
        <v>#DIV/0!</v>
      </c>
      <c r="AJ51" t="e">
        <f t="shared" si="28"/>
        <v>#DIV/0!</v>
      </c>
      <c r="AK51" t="e">
        <f t="shared" si="28"/>
        <v>#DIV/0!</v>
      </c>
      <c r="AL51" t="e">
        <f t="shared" si="28"/>
        <v>#DIV/0!</v>
      </c>
      <c r="AM51" t="e">
        <f t="shared" si="28"/>
        <v>#DIV/0!</v>
      </c>
      <c r="AN51" t="e">
        <f t="shared" si="28"/>
        <v>#DIV/0!</v>
      </c>
      <c r="AO51" t="e">
        <f t="shared" si="28"/>
        <v>#DIV/0!</v>
      </c>
      <c r="AP51" t="e">
        <f t="shared" si="28"/>
        <v>#DIV/0!</v>
      </c>
      <c r="AQ51" t="e">
        <f t="shared" si="28"/>
        <v>#DIV/0!</v>
      </c>
      <c r="AR51" t="e">
        <f t="shared" si="28"/>
        <v>#DIV/0!</v>
      </c>
      <c r="AS51" t="e">
        <f t="shared" si="28"/>
        <v>#DIV/0!</v>
      </c>
      <c r="AT51" t="e">
        <f t="shared" si="28"/>
        <v>#DIV/0!</v>
      </c>
      <c r="AU51" t="e">
        <f t="shared" si="28"/>
        <v>#DIV/0!</v>
      </c>
      <c r="AV51" t="e">
        <f t="shared" si="28"/>
        <v>#DIV/0!</v>
      </c>
      <c r="AW51" t="e">
        <f t="shared" si="28"/>
        <v>#DIV/0!</v>
      </c>
      <c r="AX51" t="e">
        <f t="shared" si="28"/>
        <v>#DIV/0!</v>
      </c>
      <c r="AY51" t="e">
        <f t="shared" si="28"/>
        <v>#DIV/0!</v>
      </c>
      <c r="AZ51" t="e">
        <f t="shared" si="28"/>
        <v>#DIV/0!</v>
      </c>
      <c r="BA51" t="e">
        <f t="shared" si="28"/>
        <v>#DIV/0!</v>
      </c>
      <c r="BB51" t="e">
        <f t="shared" si="28"/>
        <v>#DIV/0!</v>
      </c>
      <c r="BC51" t="e">
        <f t="shared" si="28"/>
        <v>#DIV/0!</v>
      </c>
      <c r="BD51" t="e">
        <f t="shared" si="28"/>
        <v>#DIV/0!</v>
      </c>
      <c r="BE51" t="e">
        <f t="shared" si="28"/>
        <v>#DIV/0!</v>
      </c>
      <c r="BF51" t="e">
        <f t="shared" si="28"/>
        <v>#DIV/0!</v>
      </c>
      <c r="BG51" t="e">
        <f t="shared" si="28"/>
        <v>#DIV/0!</v>
      </c>
      <c r="BH51" t="e">
        <f t="shared" si="28"/>
        <v>#DIV/0!</v>
      </c>
      <c r="BI51" t="e">
        <f t="shared" si="28"/>
        <v>#DIV/0!</v>
      </c>
      <c r="BJ51" t="e">
        <f t="shared" si="28"/>
        <v>#DIV/0!</v>
      </c>
      <c r="BK51" t="e">
        <f t="shared" si="28"/>
        <v>#DIV/0!</v>
      </c>
      <c r="BL51" t="e">
        <f t="shared" si="28"/>
        <v>#DIV/0!</v>
      </c>
      <c r="BM51" t="e">
        <f t="shared" si="28"/>
        <v>#DIV/0!</v>
      </c>
      <c r="BN51" t="e">
        <f t="shared" si="28"/>
        <v>#DIV/0!</v>
      </c>
      <c r="BO51" t="e">
        <f t="shared" si="28"/>
        <v>#DIV/0!</v>
      </c>
      <c r="BP51" t="e">
        <f t="shared" si="28"/>
        <v>#DIV/0!</v>
      </c>
      <c r="BQ51" t="e">
        <f t="shared" si="28"/>
        <v>#DIV/0!</v>
      </c>
      <c r="BR51" t="e">
        <f t="shared" si="28"/>
        <v>#DIV/0!</v>
      </c>
      <c r="BS51" t="e">
        <f t="shared" si="28"/>
        <v>#DIV/0!</v>
      </c>
      <c r="BT51" t="e">
        <f t="shared" si="28"/>
        <v>#DIV/0!</v>
      </c>
      <c r="BU51" t="e">
        <f t="shared" si="28"/>
        <v>#DIV/0!</v>
      </c>
      <c r="BV51" t="e">
        <f t="shared" si="28"/>
        <v>#DIV/0!</v>
      </c>
      <c r="BW51" t="e">
        <f t="shared" ref="BW51:EH51" si="29">$B$51*$C$51/$D$51/$E$51</f>
        <v>#DIV/0!</v>
      </c>
      <c r="BX51" t="e">
        <f t="shared" si="29"/>
        <v>#DIV/0!</v>
      </c>
      <c r="BY51" t="e">
        <f t="shared" si="29"/>
        <v>#DIV/0!</v>
      </c>
      <c r="BZ51" t="e">
        <f t="shared" si="29"/>
        <v>#DIV/0!</v>
      </c>
      <c r="CA51" t="e">
        <f t="shared" si="29"/>
        <v>#DIV/0!</v>
      </c>
      <c r="CB51" t="e">
        <f t="shared" si="29"/>
        <v>#DIV/0!</v>
      </c>
      <c r="CC51" t="e">
        <f t="shared" si="29"/>
        <v>#DIV/0!</v>
      </c>
      <c r="CD51" t="e">
        <f t="shared" si="29"/>
        <v>#DIV/0!</v>
      </c>
      <c r="CE51" t="e">
        <f t="shared" si="29"/>
        <v>#DIV/0!</v>
      </c>
      <c r="CF51" t="e">
        <f t="shared" si="29"/>
        <v>#DIV/0!</v>
      </c>
      <c r="CG51" t="e">
        <f t="shared" si="29"/>
        <v>#DIV/0!</v>
      </c>
      <c r="CH51" t="e">
        <f t="shared" si="29"/>
        <v>#DIV/0!</v>
      </c>
      <c r="CI51" t="e">
        <f t="shared" si="29"/>
        <v>#DIV/0!</v>
      </c>
      <c r="CJ51" t="e">
        <f t="shared" si="29"/>
        <v>#DIV/0!</v>
      </c>
      <c r="CK51" t="e">
        <f t="shared" si="29"/>
        <v>#DIV/0!</v>
      </c>
      <c r="CL51" t="e">
        <f t="shared" si="29"/>
        <v>#DIV/0!</v>
      </c>
      <c r="CM51" t="e">
        <f t="shared" si="29"/>
        <v>#DIV/0!</v>
      </c>
      <c r="CN51" t="e">
        <f t="shared" si="29"/>
        <v>#DIV/0!</v>
      </c>
      <c r="CO51" t="e">
        <f t="shared" si="29"/>
        <v>#DIV/0!</v>
      </c>
      <c r="CP51" t="e">
        <f t="shared" si="29"/>
        <v>#DIV/0!</v>
      </c>
      <c r="CQ51" t="e">
        <f t="shared" si="29"/>
        <v>#DIV/0!</v>
      </c>
      <c r="CR51" t="e">
        <f t="shared" si="29"/>
        <v>#DIV/0!</v>
      </c>
      <c r="CS51" t="e">
        <f t="shared" si="29"/>
        <v>#DIV/0!</v>
      </c>
      <c r="CT51" t="e">
        <f t="shared" si="29"/>
        <v>#DIV/0!</v>
      </c>
      <c r="CU51" t="e">
        <f t="shared" si="29"/>
        <v>#DIV/0!</v>
      </c>
      <c r="CV51" t="e">
        <f t="shared" si="29"/>
        <v>#DIV/0!</v>
      </c>
      <c r="CW51" t="e">
        <f t="shared" si="29"/>
        <v>#DIV/0!</v>
      </c>
      <c r="CX51" t="e">
        <f t="shared" si="29"/>
        <v>#DIV/0!</v>
      </c>
      <c r="CY51" t="e">
        <f t="shared" si="29"/>
        <v>#DIV/0!</v>
      </c>
      <c r="CZ51" t="e">
        <f t="shared" si="29"/>
        <v>#DIV/0!</v>
      </c>
      <c r="DA51" t="e">
        <f t="shared" si="29"/>
        <v>#DIV/0!</v>
      </c>
      <c r="DB51" t="e">
        <f t="shared" si="29"/>
        <v>#DIV/0!</v>
      </c>
      <c r="DC51" t="e">
        <f t="shared" si="29"/>
        <v>#DIV/0!</v>
      </c>
      <c r="DD51" t="e">
        <f t="shared" si="29"/>
        <v>#DIV/0!</v>
      </c>
      <c r="DE51" t="e">
        <f t="shared" si="29"/>
        <v>#DIV/0!</v>
      </c>
      <c r="DF51" t="e">
        <f t="shared" si="29"/>
        <v>#DIV/0!</v>
      </c>
      <c r="DG51" t="e">
        <f t="shared" si="29"/>
        <v>#DIV/0!</v>
      </c>
      <c r="DH51" t="e">
        <f t="shared" si="29"/>
        <v>#DIV/0!</v>
      </c>
      <c r="DI51" t="e">
        <f t="shared" si="29"/>
        <v>#DIV/0!</v>
      </c>
      <c r="DJ51" t="e">
        <f t="shared" si="29"/>
        <v>#DIV/0!</v>
      </c>
      <c r="DK51" t="e">
        <f t="shared" si="29"/>
        <v>#DIV/0!</v>
      </c>
      <c r="DL51" t="e">
        <f t="shared" si="29"/>
        <v>#DIV/0!</v>
      </c>
      <c r="DM51" t="e">
        <f t="shared" si="29"/>
        <v>#DIV/0!</v>
      </c>
      <c r="DN51" t="e">
        <f t="shared" si="29"/>
        <v>#DIV/0!</v>
      </c>
      <c r="DO51" t="e">
        <f t="shared" si="29"/>
        <v>#DIV/0!</v>
      </c>
      <c r="DP51" t="e">
        <f t="shared" si="29"/>
        <v>#DIV/0!</v>
      </c>
      <c r="DQ51" t="e">
        <f t="shared" si="29"/>
        <v>#DIV/0!</v>
      </c>
      <c r="DR51" t="e">
        <f t="shared" si="29"/>
        <v>#DIV/0!</v>
      </c>
      <c r="DS51" t="e">
        <f t="shared" si="29"/>
        <v>#DIV/0!</v>
      </c>
      <c r="DT51" t="e">
        <f t="shared" si="29"/>
        <v>#DIV/0!</v>
      </c>
      <c r="DU51" t="e">
        <f t="shared" si="29"/>
        <v>#DIV/0!</v>
      </c>
      <c r="DV51" t="e">
        <f t="shared" si="29"/>
        <v>#DIV/0!</v>
      </c>
      <c r="DW51" t="e">
        <f t="shared" si="29"/>
        <v>#DIV/0!</v>
      </c>
      <c r="DX51" t="e">
        <f t="shared" si="29"/>
        <v>#DIV/0!</v>
      </c>
      <c r="DY51" t="e">
        <f t="shared" si="29"/>
        <v>#DIV/0!</v>
      </c>
      <c r="DZ51" t="e">
        <f t="shared" si="29"/>
        <v>#DIV/0!</v>
      </c>
      <c r="EA51" t="e">
        <f t="shared" si="29"/>
        <v>#DIV/0!</v>
      </c>
      <c r="EB51" t="e">
        <f t="shared" si="29"/>
        <v>#DIV/0!</v>
      </c>
      <c r="EC51" t="e">
        <f t="shared" si="29"/>
        <v>#DIV/0!</v>
      </c>
      <c r="ED51" t="e">
        <f t="shared" si="29"/>
        <v>#DIV/0!</v>
      </c>
      <c r="EE51" t="e">
        <f t="shared" si="29"/>
        <v>#DIV/0!</v>
      </c>
      <c r="EF51" t="e">
        <f t="shared" si="29"/>
        <v>#DIV/0!</v>
      </c>
      <c r="EG51" t="e">
        <f t="shared" si="29"/>
        <v>#DIV/0!</v>
      </c>
      <c r="EH51" t="e">
        <f t="shared" si="29"/>
        <v>#DIV/0!</v>
      </c>
      <c r="EI51" t="e">
        <f t="shared" ref="EI51:GA51" si="30">$B$51*$C$51/$D$51/$E$51</f>
        <v>#DIV/0!</v>
      </c>
      <c r="EJ51" t="e">
        <f t="shared" si="30"/>
        <v>#DIV/0!</v>
      </c>
      <c r="EK51" t="e">
        <f t="shared" si="30"/>
        <v>#DIV/0!</v>
      </c>
      <c r="EL51" t="e">
        <f t="shared" si="30"/>
        <v>#DIV/0!</v>
      </c>
      <c r="EM51" t="e">
        <f t="shared" si="30"/>
        <v>#DIV/0!</v>
      </c>
      <c r="EN51" t="e">
        <f t="shared" si="30"/>
        <v>#DIV/0!</v>
      </c>
      <c r="EO51" t="e">
        <f t="shared" si="30"/>
        <v>#DIV/0!</v>
      </c>
      <c r="EP51" t="e">
        <f t="shared" si="30"/>
        <v>#DIV/0!</v>
      </c>
      <c r="EQ51" t="e">
        <f t="shared" si="30"/>
        <v>#DIV/0!</v>
      </c>
      <c r="ER51" t="e">
        <f t="shared" si="30"/>
        <v>#DIV/0!</v>
      </c>
      <c r="ES51" t="e">
        <f t="shared" si="30"/>
        <v>#DIV/0!</v>
      </c>
      <c r="ET51" t="e">
        <f t="shared" si="30"/>
        <v>#DIV/0!</v>
      </c>
      <c r="EU51" t="e">
        <f t="shared" si="30"/>
        <v>#DIV/0!</v>
      </c>
      <c r="EV51" t="e">
        <f t="shared" si="30"/>
        <v>#DIV/0!</v>
      </c>
      <c r="EW51" t="e">
        <f t="shared" si="30"/>
        <v>#DIV/0!</v>
      </c>
      <c r="EX51" t="e">
        <f t="shared" si="30"/>
        <v>#DIV/0!</v>
      </c>
      <c r="EY51" t="e">
        <f t="shared" si="30"/>
        <v>#DIV/0!</v>
      </c>
      <c r="EZ51" t="e">
        <f t="shared" si="30"/>
        <v>#DIV/0!</v>
      </c>
      <c r="FA51" t="e">
        <f t="shared" si="30"/>
        <v>#DIV/0!</v>
      </c>
      <c r="FB51" t="e">
        <f t="shared" si="30"/>
        <v>#DIV/0!</v>
      </c>
      <c r="FC51" t="e">
        <f t="shared" si="30"/>
        <v>#DIV/0!</v>
      </c>
      <c r="FD51" t="e">
        <f t="shared" si="30"/>
        <v>#DIV/0!</v>
      </c>
      <c r="FE51" t="e">
        <f t="shared" si="30"/>
        <v>#DIV/0!</v>
      </c>
      <c r="FF51" t="e">
        <f t="shared" si="30"/>
        <v>#DIV/0!</v>
      </c>
      <c r="FG51" t="e">
        <f t="shared" si="30"/>
        <v>#DIV/0!</v>
      </c>
      <c r="FH51" t="e">
        <f t="shared" si="30"/>
        <v>#DIV/0!</v>
      </c>
      <c r="FI51" t="e">
        <f t="shared" si="30"/>
        <v>#DIV/0!</v>
      </c>
      <c r="FJ51" t="e">
        <f t="shared" si="30"/>
        <v>#DIV/0!</v>
      </c>
      <c r="FK51" t="e">
        <f t="shared" si="30"/>
        <v>#DIV/0!</v>
      </c>
      <c r="FL51" t="e">
        <f t="shared" si="30"/>
        <v>#DIV/0!</v>
      </c>
      <c r="FM51" t="e">
        <f t="shared" si="30"/>
        <v>#DIV/0!</v>
      </c>
      <c r="FN51" t="e">
        <f t="shared" si="30"/>
        <v>#DIV/0!</v>
      </c>
      <c r="FO51" t="e">
        <f t="shared" si="30"/>
        <v>#DIV/0!</v>
      </c>
      <c r="FP51" t="e">
        <f t="shared" si="30"/>
        <v>#DIV/0!</v>
      </c>
      <c r="FQ51" t="e">
        <f t="shared" si="30"/>
        <v>#DIV/0!</v>
      </c>
      <c r="FR51" t="e">
        <f t="shared" si="30"/>
        <v>#DIV/0!</v>
      </c>
      <c r="FS51" t="e">
        <f t="shared" si="30"/>
        <v>#DIV/0!</v>
      </c>
      <c r="FT51" t="e">
        <f t="shared" si="30"/>
        <v>#DIV/0!</v>
      </c>
      <c r="FU51" t="e">
        <f t="shared" si="30"/>
        <v>#DIV/0!</v>
      </c>
      <c r="FV51" t="e">
        <f t="shared" si="30"/>
        <v>#DIV/0!</v>
      </c>
      <c r="FW51" t="e">
        <f t="shared" si="30"/>
        <v>#DIV/0!</v>
      </c>
      <c r="FX51" t="e">
        <f t="shared" si="30"/>
        <v>#DIV/0!</v>
      </c>
      <c r="FY51" t="e">
        <f t="shared" si="30"/>
        <v>#DIV/0!</v>
      </c>
      <c r="FZ51" t="e">
        <f t="shared" si="30"/>
        <v>#DIV/0!</v>
      </c>
      <c r="GA51" t="e">
        <f t="shared" si="30"/>
        <v>#DIV/0!</v>
      </c>
    </row>
    <row r="52" spans="1:183">
      <c r="A52" s="38" t="s">
        <v>31</v>
      </c>
      <c r="B52" s="29" t="e">
        <f>B51*C51/D51/E51</f>
        <v>#DIV/0!</v>
      </c>
      <c r="C52" s="39"/>
      <c r="D52" s="39"/>
      <c r="E52" s="39"/>
      <c r="F52" s="39"/>
      <c r="G52" s="39"/>
      <c r="H52" s="37"/>
      <c r="I52" t="s">
        <v>32</v>
      </c>
      <c r="J52" s="30" t="e">
        <f>$B$56/$C$56/$D$56/$E$56/$H$56/J$36</f>
        <v>#DIV/0!</v>
      </c>
      <c r="K52" s="30" t="e">
        <f t="shared" ref="K52:BV52" si="31">$B$56/$C$56/$D$56/$E$56/$H$56/K$36</f>
        <v>#DIV/0!</v>
      </c>
      <c r="L52" s="30" t="e">
        <f t="shared" si="31"/>
        <v>#DIV/0!</v>
      </c>
      <c r="M52" s="30" t="e">
        <f t="shared" si="31"/>
        <v>#DIV/0!</v>
      </c>
      <c r="N52" s="30" t="e">
        <f t="shared" si="31"/>
        <v>#DIV/0!</v>
      </c>
      <c r="O52" s="30" t="e">
        <f t="shared" si="31"/>
        <v>#DIV/0!</v>
      </c>
      <c r="P52" s="30" t="e">
        <f t="shared" si="31"/>
        <v>#DIV/0!</v>
      </c>
      <c r="Q52" s="30" t="e">
        <f t="shared" si="31"/>
        <v>#DIV/0!</v>
      </c>
      <c r="R52" s="30" t="e">
        <f t="shared" si="31"/>
        <v>#DIV/0!</v>
      </c>
      <c r="S52" s="30" t="e">
        <f t="shared" si="31"/>
        <v>#DIV/0!</v>
      </c>
      <c r="T52" s="30" t="e">
        <f t="shared" si="31"/>
        <v>#DIV/0!</v>
      </c>
      <c r="U52" s="30" t="e">
        <f t="shared" si="31"/>
        <v>#DIV/0!</v>
      </c>
      <c r="V52" s="30" t="e">
        <f t="shared" si="31"/>
        <v>#DIV/0!</v>
      </c>
      <c r="W52" s="30" t="e">
        <f t="shared" si="31"/>
        <v>#DIV/0!</v>
      </c>
      <c r="X52" s="30" t="e">
        <f t="shared" si="31"/>
        <v>#DIV/0!</v>
      </c>
      <c r="Y52" s="30" t="e">
        <f t="shared" si="31"/>
        <v>#DIV/0!</v>
      </c>
      <c r="Z52" s="30" t="e">
        <f t="shared" si="31"/>
        <v>#DIV/0!</v>
      </c>
      <c r="AA52" s="30" t="e">
        <f t="shared" si="31"/>
        <v>#DIV/0!</v>
      </c>
      <c r="AB52" s="30" t="e">
        <f t="shared" si="31"/>
        <v>#DIV/0!</v>
      </c>
      <c r="AC52" s="30" t="e">
        <f t="shared" si="31"/>
        <v>#DIV/0!</v>
      </c>
      <c r="AD52" s="30" t="e">
        <f t="shared" si="31"/>
        <v>#DIV/0!</v>
      </c>
      <c r="AE52" s="30" t="e">
        <f t="shared" si="31"/>
        <v>#DIV/0!</v>
      </c>
      <c r="AF52" s="30" t="e">
        <f t="shared" si="31"/>
        <v>#DIV/0!</v>
      </c>
      <c r="AG52" s="30" t="e">
        <f t="shared" si="31"/>
        <v>#DIV/0!</v>
      </c>
      <c r="AH52" s="30" t="e">
        <f t="shared" si="31"/>
        <v>#DIV/0!</v>
      </c>
      <c r="AI52" s="30" t="e">
        <f t="shared" si="31"/>
        <v>#DIV/0!</v>
      </c>
      <c r="AJ52" s="30" t="e">
        <f t="shared" si="31"/>
        <v>#DIV/0!</v>
      </c>
      <c r="AK52" s="30" t="e">
        <f t="shared" si="31"/>
        <v>#DIV/0!</v>
      </c>
      <c r="AL52" s="30" t="e">
        <f t="shared" si="31"/>
        <v>#DIV/0!</v>
      </c>
      <c r="AM52" s="30" t="e">
        <f t="shared" si="31"/>
        <v>#DIV/0!</v>
      </c>
      <c r="AN52" s="30" t="e">
        <f t="shared" si="31"/>
        <v>#DIV/0!</v>
      </c>
      <c r="AO52" s="30" t="e">
        <f t="shared" si="31"/>
        <v>#DIV/0!</v>
      </c>
      <c r="AP52" s="30" t="e">
        <f t="shared" si="31"/>
        <v>#DIV/0!</v>
      </c>
      <c r="AQ52" s="30" t="e">
        <f t="shared" si="31"/>
        <v>#DIV/0!</v>
      </c>
      <c r="AR52" s="30" t="e">
        <f t="shared" si="31"/>
        <v>#DIV/0!</v>
      </c>
      <c r="AS52" s="30" t="e">
        <f t="shared" si="31"/>
        <v>#DIV/0!</v>
      </c>
      <c r="AT52" s="30" t="e">
        <f t="shared" si="31"/>
        <v>#DIV/0!</v>
      </c>
      <c r="AU52" s="30" t="e">
        <f t="shared" si="31"/>
        <v>#DIV/0!</v>
      </c>
      <c r="AV52" s="30" t="e">
        <f t="shared" si="31"/>
        <v>#DIV/0!</v>
      </c>
      <c r="AW52" s="30" t="e">
        <f t="shared" si="31"/>
        <v>#DIV/0!</v>
      </c>
      <c r="AX52" s="30" t="e">
        <f t="shared" si="31"/>
        <v>#DIV/0!</v>
      </c>
      <c r="AY52" s="30" t="e">
        <f t="shared" si="31"/>
        <v>#DIV/0!</v>
      </c>
      <c r="AZ52" s="30" t="e">
        <f t="shared" si="31"/>
        <v>#DIV/0!</v>
      </c>
      <c r="BA52" s="30" t="e">
        <f t="shared" si="31"/>
        <v>#DIV/0!</v>
      </c>
      <c r="BB52" s="30" t="e">
        <f t="shared" si="31"/>
        <v>#DIV/0!</v>
      </c>
      <c r="BC52" s="30" t="e">
        <f t="shared" si="31"/>
        <v>#DIV/0!</v>
      </c>
      <c r="BD52" s="30" t="e">
        <f t="shared" si="31"/>
        <v>#DIV/0!</v>
      </c>
      <c r="BE52" s="30" t="e">
        <f t="shared" si="31"/>
        <v>#DIV/0!</v>
      </c>
      <c r="BF52" s="30" t="e">
        <f t="shared" si="31"/>
        <v>#DIV/0!</v>
      </c>
      <c r="BG52" s="30" t="e">
        <f t="shared" si="31"/>
        <v>#DIV/0!</v>
      </c>
      <c r="BH52" s="30" t="e">
        <f t="shared" si="31"/>
        <v>#DIV/0!</v>
      </c>
      <c r="BI52" s="30" t="e">
        <f t="shared" si="31"/>
        <v>#DIV/0!</v>
      </c>
      <c r="BJ52" s="30" t="e">
        <f t="shared" si="31"/>
        <v>#DIV/0!</v>
      </c>
      <c r="BK52" s="30" t="e">
        <f t="shared" si="31"/>
        <v>#DIV/0!</v>
      </c>
      <c r="BL52" s="30" t="e">
        <f t="shared" si="31"/>
        <v>#DIV/0!</v>
      </c>
      <c r="BM52" s="30" t="e">
        <f t="shared" si="31"/>
        <v>#DIV/0!</v>
      </c>
      <c r="BN52" s="30" t="e">
        <f t="shared" si="31"/>
        <v>#DIV/0!</v>
      </c>
      <c r="BO52" s="30" t="e">
        <f t="shared" si="31"/>
        <v>#DIV/0!</v>
      </c>
      <c r="BP52" s="30" t="e">
        <f t="shared" si="31"/>
        <v>#DIV/0!</v>
      </c>
      <c r="BQ52" s="30" t="e">
        <f t="shared" si="31"/>
        <v>#DIV/0!</v>
      </c>
      <c r="BR52" s="30" t="e">
        <f t="shared" si="31"/>
        <v>#DIV/0!</v>
      </c>
      <c r="BS52" s="30" t="e">
        <f t="shared" si="31"/>
        <v>#DIV/0!</v>
      </c>
      <c r="BT52" s="30" t="e">
        <f t="shared" si="31"/>
        <v>#DIV/0!</v>
      </c>
      <c r="BU52" s="30" t="e">
        <f t="shared" si="31"/>
        <v>#DIV/0!</v>
      </c>
      <c r="BV52" s="30" t="e">
        <f t="shared" si="31"/>
        <v>#DIV/0!</v>
      </c>
      <c r="BW52" s="30" t="e">
        <f t="shared" ref="BW52:EH52" si="32">$B$56/$C$56/$D$56/$E$56/$H$56/BW$36</f>
        <v>#DIV/0!</v>
      </c>
      <c r="BX52" s="30" t="e">
        <f t="shared" si="32"/>
        <v>#DIV/0!</v>
      </c>
      <c r="BY52" s="30" t="e">
        <f t="shared" si="32"/>
        <v>#DIV/0!</v>
      </c>
      <c r="BZ52" s="30" t="e">
        <f t="shared" si="32"/>
        <v>#DIV/0!</v>
      </c>
      <c r="CA52" s="30" t="e">
        <f t="shared" si="32"/>
        <v>#DIV/0!</v>
      </c>
      <c r="CB52" s="30" t="e">
        <f t="shared" si="32"/>
        <v>#DIV/0!</v>
      </c>
      <c r="CC52" s="30" t="e">
        <f t="shared" si="32"/>
        <v>#DIV/0!</v>
      </c>
      <c r="CD52" s="30" t="e">
        <f t="shared" si="32"/>
        <v>#DIV/0!</v>
      </c>
      <c r="CE52" s="30" t="e">
        <f t="shared" si="32"/>
        <v>#DIV/0!</v>
      </c>
      <c r="CF52" s="30" t="e">
        <f t="shared" si="32"/>
        <v>#DIV/0!</v>
      </c>
      <c r="CG52" s="30" t="e">
        <f t="shared" si="32"/>
        <v>#DIV/0!</v>
      </c>
      <c r="CH52" s="30" t="e">
        <f t="shared" si="32"/>
        <v>#DIV/0!</v>
      </c>
      <c r="CI52" s="30" t="e">
        <f t="shared" si="32"/>
        <v>#DIV/0!</v>
      </c>
      <c r="CJ52" s="30" t="e">
        <f t="shared" si="32"/>
        <v>#DIV/0!</v>
      </c>
      <c r="CK52" s="30" t="e">
        <f t="shared" si="32"/>
        <v>#DIV/0!</v>
      </c>
      <c r="CL52" s="30" t="e">
        <f t="shared" si="32"/>
        <v>#DIV/0!</v>
      </c>
      <c r="CM52" s="30" t="e">
        <f t="shared" si="32"/>
        <v>#DIV/0!</v>
      </c>
      <c r="CN52" s="30" t="e">
        <f t="shared" si="32"/>
        <v>#DIV/0!</v>
      </c>
      <c r="CO52" s="30" t="e">
        <f t="shared" si="32"/>
        <v>#DIV/0!</v>
      </c>
      <c r="CP52" s="30" t="e">
        <f t="shared" si="32"/>
        <v>#DIV/0!</v>
      </c>
      <c r="CQ52" s="30" t="e">
        <f t="shared" si="32"/>
        <v>#DIV/0!</v>
      </c>
      <c r="CR52" s="30" t="e">
        <f t="shared" si="32"/>
        <v>#DIV/0!</v>
      </c>
      <c r="CS52" s="30" t="e">
        <f t="shared" si="32"/>
        <v>#DIV/0!</v>
      </c>
      <c r="CT52" s="30" t="e">
        <f t="shared" si="32"/>
        <v>#DIV/0!</v>
      </c>
      <c r="CU52" s="30" t="e">
        <f t="shared" si="32"/>
        <v>#DIV/0!</v>
      </c>
      <c r="CV52" s="30" t="e">
        <f t="shared" si="32"/>
        <v>#DIV/0!</v>
      </c>
      <c r="CW52" s="30" t="e">
        <f t="shared" si="32"/>
        <v>#DIV/0!</v>
      </c>
      <c r="CX52" s="30" t="e">
        <f t="shared" si="32"/>
        <v>#DIV/0!</v>
      </c>
      <c r="CY52" s="30" t="e">
        <f t="shared" si="32"/>
        <v>#DIV/0!</v>
      </c>
      <c r="CZ52" s="30" t="e">
        <f t="shared" si="32"/>
        <v>#DIV/0!</v>
      </c>
      <c r="DA52" s="30" t="e">
        <f t="shared" si="32"/>
        <v>#DIV/0!</v>
      </c>
      <c r="DB52" s="30" t="e">
        <f t="shared" si="32"/>
        <v>#DIV/0!</v>
      </c>
      <c r="DC52" s="30" t="e">
        <f t="shared" si="32"/>
        <v>#DIV/0!</v>
      </c>
      <c r="DD52" s="30" t="e">
        <f t="shared" si="32"/>
        <v>#DIV/0!</v>
      </c>
      <c r="DE52" s="30" t="e">
        <f t="shared" si="32"/>
        <v>#DIV/0!</v>
      </c>
      <c r="DF52" s="30" t="e">
        <f t="shared" si="32"/>
        <v>#DIV/0!</v>
      </c>
      <c r="DG52" s="30" t="e">
        <f t="shared" si="32"/>
        <v>#DIV/0!</v>
      </c>
      <c r="DH52" s="30" t="e">
        <f t="shared" si="32"/>
        <v>#DIV/0!</v>
      </c>
      <c r="DI52" s="30" t="e">
        <f t="shared" si="32"/>
        <v>#DIV/0!</v>
      </c>
      <c r="DJ52" s="30" t="e">
        <f t="shared" si="32"/>
        <v>#DIV/0!</v>
      </c>
      <c r="DK52" s="30" t="e">
        <f t="shared" si="32"/>
        <v>#DIV/0!</v>
      </c>
      <c r="DL52" s="30" t="e">
        <f t="shared" si="32"/>
        <v>#DIV/0!</v>
      </c>
      <c r="DM52" s="30" t="e">
        <f t="shared" si="32"/>
        <v>#DIV/0!</v>
      </c>
      <c r="DN52" s="30" t="e">
        <f t="shared" si="32"/>
        <v>#DIV/0!</v>
      </c>
      <c r="DO52" s="30" t="e">
        <f t="shared" si="32"/>
        <v>#DIV/0!</v>
      </c>
      <c r="DP52" s="30" t="e">
        <f t="shared" si="32"/>
        <v>#DIV/0!</v>
      </c>
      <c r="DQ52" s="30" t="e">
        <f t="shared" si="32"/>
        <v>#DIV/0!</v>
      </c>
      <c r="DR52" s="30" t="e">
        <f t="shared" si="32"/>
        <v>#DIV/0!</v>
      </c>
      <c r="DS52" s="30" t="e">
        <f t="shared" si="32"/>
        <v>#DIV/0!</v>
      </c>
      <c r="DT52" s="30" t="e">
        <f t="shared" si="32"/>
        <v>#DIV/0!</v>
      </c>
      <c r="DU52" s="30" t="e">
        <f t="shared" si="32"/>
        <v>#DIV/0!</v>
      </c>
      <c r="DV52" s="30" t="e">
        <f t="shared" si="32"/>
        <v>#DIV/0!</v>
      </c>
      <c r="DW52" s="30" t="e">
        <f t="shared" si="32"/>
        <v>#DIV/0!</v>
      </c>
      <c r="DX52" s="30" t="e">
        <f t="shared" si="32"/>
        <v>#DIV/0!</v>
      </c>
      <c r="DY52" s="30" t="e">
        <f t="shared" si="32"/>
        <v>#DIV/0!</v>
      </c>
      <c r="DZ52" s="30" t="e">
        <f t="shared" si="32"/>
        <v>#DIV/0!</v>
      </c>
      <c r="EA52" s="30" t="e">
        <f t="shared" si="32"/>
        <v>#DIV/0!</v>
      </c>
      <c r="EB52" s="30" t="e">
        <f t="shared" si="32"/>
        <v>#DIV/0!</v>
      </c>
      <c r="EC52" s="30" t="e">
        <f t="shared" si="32"/>
        <v>#DIV/0!</v>
      </c>
      <c r="ED52" s="30" t="e">
        <f t="shared" si="32"/>
        <v>#DIV/0!</v>
      </c>
      <c r="EE52" s="30" t="e">
        <f t="shared" si="32"/>
        <v>#DIV/0!</v>
      </c>
      <c r="EF52" s="30" t="e">
        <f t="shared" si="32"/>
        <v>#DIV/0!</v>
      </c>
      <c r="EG52" s="30" t="e">
        <f t="shared" si="32"/>
        <v>#DIV/0!</v>
      </c>
      <c r="EH52" s="30" t="e">
        <f t="shared" si="32"/>
        <v>#DIV/0!</v>
      </c>
      <c r="EI52" s="30" t="e">
        <f t="shared" ref="EI52:GA52" si="33">$B$56/$C$56/$D$56/$E$56/$H$56/EI$36</f>
        <v>#DIV/0!</v>
      </c>
      <c r="EJ52" s="30" t="e">
        <f t="shared" si="33"/>
        <v>#DIV/0!</v>
      </c>
      <c r="EK52" s="30" t="e">
        <f t="shared" si="33"/>
        <v>#DIV/0!</v>
      </c>
      <c r="EL52" s="30" t="e">
        <f t="shared" si="33"/>
        <v>#DIV/0!</v>
      </c>
      <c r="EM52" s="30" t="e">
        <f t="shared" si="33"/>
        <v>#DIV/0!</v>
      </c>
      <c r="EN52" s="30" t="e">
        <f t="shared" si="33"/>
        <v>#DIV/0!</v>
      </c>
      <c r="EO52" s="30" t="e">
        <f t="shared" si="33"/>
        <v>#DIV/0!</v>
      </c>
      <c r="EP52" s="30" t="e">
        <f t="shared" si="33"/>
        <v>#DIV/0!</v>
      </c>
      <c r="EQ52" s="30" t="e">
        <f t="shared" si="33"/>
        <v>#DIV/0!</v>
      </c>
      <c r="ER52" s="30" t="e">
        <f t="shared" si="33"/>
        <v>#DIV/0!</v>
      </c>
      <c r="ES52" s="30" t="e">
        <f t="shared" si="33"/>
        <v>#DIV/0!</v>
      </c>
      <c r="ET52" s="30" t="e">
        <f t="shared" si="33"/>
        <v>#DIV/0!</v>
      </c>
      <c r="EU52" s="30" t="e">
        <f t="shared" si="33"/>
        <v>#DIV/0!</v>
      </c>
      <c r="EV52" s="30" t="e">
        <f t="shared" si="33"/>
        <v>#DIV/0!</v>
      </c>
      <c r="EW52" s="30" t="e">
        <f t="shared" si="33"/>
        <v>#DIV/0!</v>
      </c>
      <c r="EX52" s="30" t="e">
        <f t="shared" si="33"/>
        <v>#DIV/0!</v>
      </c>
      <c r="EY52" s="30" t="e">
        <f t="shared" si="33"/>
        <v>#DIV/0!</v>
      </c>
      <c r="EZ52" s="30" t="e">
        <f t="shared" si="33"/>
        <v>#DIV/0!</v>
      </c>
      <c r="FA52" s="30" t="e">
        <f t="shared" si="33"/>
        <v>#DIV/0!</v>
      </c>
      <c r="FB52" s="30" t="e">
        <f t="shared" si="33"/>
        <v>#DIV/0!</v>
      </c>
      <c r="FC52" s="30" t="e">
        <f t="shared" si="33"/>
        <v>#DIV/0!</v>
      </c>
      <c r="FD52" s="30" t="e">
        <f t="shared" si="33"/>
        <v>#DIV/0!</v>
      </c>
      <c r="FE52" s="30" t="e">
        <f t="shared" si="33"/>
        <v>#DIV/0!</v>
      </c>
      <c r="FF52" s="30" t="e">
        <f t="shared" si="33"/>
        <v>#DIV/0!</v>
      </c>
      <c r="FG52" s="30" t="e">
        <f t="shared" si="33"/>
        <v>#DIV/0!</v>
      </c>
      <c r="FH52" s="30" t="e">
        <f t="shared" si="33"/>
        <v>#DIV/0!</v>
      </c>
      <c r="FI52" s="30" t="e">
        <f t="shared" si="33"/>
        <v>#DIV/0!</v>
      </c>
      <c r="FJ52" s="30" t="e">
        <f t="shared" si="33"/>
        <v>#DIV/0!</v>
      </c>
      <c r="FK52" s="30" t="e">
        <f t="shared" si="33"/>
        <v>#DIV/0!</v>
      </c>
      <c r="FL52" s="30" t="e">
        <f t="shared" si="33"/>
        <v>#DIV/0!</v>
      </c>
      <c r="FM52" s="30" t="e">
        <f t="shared" si="33"/>
        <v>#DIV/0!</v>
      </c>
      <c r="FN52" s="30" t="e">
        <f t="shared" si="33"/>
        <v>#DIV/0!</v>
      </c>
      <c r="FO52" s="30" t="e">
        <f t="shared" si="33"/>
        <v>#DIV/0!</v>
      </c>
      <c r="FP52" s="30" t="e">
        <f t="shared" si="33"/>
        <v>#DIV/0!</v>
      </c>
      <c r="FQ52" s="30" t="e">
        <f t="shared" si="33"/>
        <v>#DIV/0!</v>
      </c>
      <c r="FR52" s="30" t="e">
        <f t="shared" si="33"/>
        <v>#DIV/0!</v>
      </c>
      <c r="FS52" s="30" t="e">
        <f t="shared" si="33"/>
        <v>#DIV/0!</v>
      </c>
      <c r="FT52" s="30" t="e">
        <f t="shared" si="33"/>
        <v>#DIV/0!</v>
      </c>
      <c r="FU52" s="30" t="e">
        <f t="shared" si="33"/>
        <v>#DIV/0!</v>
      </c>
      <c r="FV52" s="30" t="e">
        <f t="shared" si="33"/>
        <v>#DIV/0!</v>
      </c>
      <c r="FW52" s="30" t="e">
        <f t="shared" si="33"/>
        <v>#DIV/0!</v>
      </c>
      <c r="FX52" s="30" t="e">
        <f t="shared" si="33"/>
        <v>#DIV/0!</v>
      </c>
      <c r="FY52" s="30" t="e">
        <f t="shared" si="33"/>
        <v>#DIV/0!</v>
      </c>
      <c r="FZ52" s="30" t="e">
        <f t="shared" si="33"/>
        <v>#DIV/0!</v>
      </c>
      <c r="GA52" s="30" t="e">
        <f t="shared" si="33"/>
        <v>#DIV/0!</v>
      </c>
    </row>
    <row r="53" spans="1:183">
      <c r="A53" s="36"/>
      <c r="B53" s="39"/>
      <c r="C53" s="39"/>
      <c r="D53" s="39"/>
      <c r="E53" s="39"/>
      <c r="F53" s="39"/>
      <c r="G53" s="39"/>
      <c r="H53" s="37"/>
    </row>
    <row r="54" spans="1:183">
      <c r="A54" s="36"/>
      <c r="B54" s="39"/>
      <c r="C54" s="39"/>
      <c r="D54" s="39"/>
      <c r="E54" s="39"/>
      <c r="F54" s="39"/>
      <c r="G54" s="39"/>
      <c r="H54" s="37"/>
      <c r="I54" t="s">
        <v>33</v>
      </c>
      <c r="J54">
        <f>J$36</f>
        <v>30</v>
      </c>
      <c r="K54">
        <f t="shared" ref="K54:BV54" si="34">K$36</f>
        <v>36</v>
      </c>
      <c r="L54">
        <f t="shared" si="34"/>
        <v>42</v>
      </c>
      <c r="M54">
        <f t="shared" si="34"/>
        <v>48</v>
      </c>
      <c r="N54">
        <f t="shared" si="34"/>
        <v>54</v>
      </c>
      <c r="O54">
        <f t="shared" si="34"/>
        <v>60</v>
      </c>
      <c r="P54">
        <f t="shared" si="34"/>
        <v>66</v>
      </c>
      <c r="Q54">
        <f t="shared" si="34"/>
        <v>72</v>
      </c>
      <c r="R54">
        <f t="shared" si="34"/>
        <v>78</v>
      </c>
      <c r="S54">
        <f t="shared" si="34"/>
        <v>84</v>
      </c>
      <c r="T54">
        <f t="shared" si="34"/>
        <v>90</v>
      </c>
      <c r="U54">
        <f t="shared" si="34"/>
        <v>96</v>
      </c>
      <c r="V54">
        <f t="shared" si="34"/>
        <v>102</v>
      </c>
      <c r="W54">
        <f t="shared" si="34"/>
        <v>108</v>
      </c>
      <c r="X54">
        <f t="shared" si="34"/>
        <v>114</v>
      </c>
      <c r="Y54">
        <f t="shared" si="34"/>
        <v>120</v>
      </c>
      <c r="Z54">
        <f t="shared" si="34"/>
        <v>126</v>
      </c>
      <c r="AA54">
        <f t="shared" si="34"/>
        <v>132</v>
      </c>
      <c r="AB54">
        <f t="shared" si="34"/>
        <v>138</v>
      </c>
      <c r="AC54">
        <f t="shared" si="34"/>
        <v>144</v>
      </c>
      <c r="AD54">
        <f t="shared" si="34"/>
        <v>150</v>
      </c>
      <c r="AE54">
        <f t="shared" si="34"/>
        <v>156</v>
      </c>
      <c r="AF54">
        <f t="shared" si="34"/>
        <v>162</v>
      </c>
      <c r="AG54">
        <f t="shared" si="34"/>
        <v>168</v>
      </c>
      <c r="AH54">
        <f t="shared" si="34"/>
        <v>174</v>
      </c>
      <c r="AI54">
        <f t="shared" si="34"/>
        <v>180</v>
      </c>
      <c r="AJ54">
        <f t="shared" si="34"/>
        <v>186</v>
      </c>
      <c r="AK54">
        <f t="shared" si="34"/>
        <v>192</v>
      </c>
      <c r="AL54">
        <f t="shared" si="34"/>
        <v>198</v>
      </c>
      <c r="AM54">
        <f t="shared" si="34"/>
        <v>204</v>
      </c>
      <c r="AN54">
        <f t="shared" si="34"/>
        <v>210</v>
      </c>
      <c r="AO54">
        <f t="shared" si="34"/>
        <v>216</v>
      </c>
      <c r="AP54">
        <f t="shared" si="34"/>
        <v>222</v>
      </c>
      <c r="AQ54">
        <f t="shared" si="34"/>
        <v>228</v>
      </c>
      <c r="AR54">
        <f t="shared" si="34"/>
        <v>234</v>
      </c>
      <c r="AS54">
        <f t="shared" si="34"/>
        <v>240</v>
      </c>
      <c r="AT54">
        <f t="shared" si="34"/>
        <v>246</v>
      </c>
      <c r="AU54">
        <f t="shared" si="34"/>
        <v>252</v>
      </c>
      <c r="AV54">
        <f t="shared" si="34"/>
        <v>258</v>
      </c>
      <c r="AW54">
        <f t="shared" si="34"/>
        <v>264</v>
      </c>
      <c r="AX54">
        <f t="shared" si="34"/>
        <v>270</v>
      </c>
      <c r="AY54">
        <f t="shared" si="34"/>
        <v>276</v>
      </c>
      <c r="AZ54">
        <f t="shared" si="34"/>
        <v>282</v>
      </c>
      <c r="BA54">
        <f t="shared" si="34"/>
        <v>288</v>
      </c>
      <c r="BB54">
        <f t="shared" si="34"/>
        <v>294</v>
      </c>
      <c r="BC54">
        <f t="shared" si="34"/>
        <v>300</v>
      </c>
      <c r="BD54">
        <f t="shared" si="34"/>
        <v>306</v>
      </c>
      <c r="BE54">
        <f t="shared" si="34"/>
        <v>312</v>
      </c>
      <c r="BF54">
        <f t="shared" si="34"/>
        <v>318</v>
      </c>
      <c r="BG54">
        <f t="shared" si="34"/>
        <v>324</v>
      </c>
      <c r="BH54">
        <f t="shared" si="34"/>
        <v>330</v>
      </c>
      <c r="BI54">
        <f t="shared" si="34"/>
        <v>336</v>
      </c>
      <c r="BJ54">
        <f t="shared" si="34"/>
        <v>342</v>
      </c>
      <c r="BK54">
        <f t="shared" si="34"/>
        <v>348</v>
      </c>
      <c r="BL54">
        <f t="shared" si="34"/>
        <v>354</v>
      </c>
      <c r="BM54">
        <f t="shared" si="34"/>
        <v>360</v>
      </c>
      <c r="BN54">
        <f t="shared" si="34"/>
        <v>366</v>
      </c>
      <c r="BO54">
        <f t="shared" si="34"/>
        <v>372</v>
      </c>
      <c r="BP54">
        <f t="shared" si="34"/>
        <v>378</v>
      </c>
      <c r="BQ54">
        <f t="shared" si="34"/>
        <v>384</v>
      </c>
      <c r="BR54">
        <f t="shared" si="34"/>
        <v>390</v>
      </c>
      <c r="BS54">
        <f t="shared" si="34"/>
        <v>396</v>
      </c>
      <c r="BT54">
        <f t="shared" si="34"/>
        <v>402</v>
      </c>
      <c r="BU54">
        <f t="shared" si="34"/>
        <v>408</v>
      </c>
      <c r="BV54">
        <f t="shared" si="34"/>
        <v>414</v>
      </c>
      <c r="BW54">
        <f t="shared" ref="BW54:EH54" si="35">BW$36</f>
        <v>420</v>
      </c>
      <c r="BX54">
        <f t="shared" si="35"/>
        <v>426</v>
      </c>
      <c r="BY54">
        <f t="shared" si="35"/>
        <v>432</v>
      </c>
      <c r="BZ54">
        <f t="shared" si="35"/>
        <v>438</v>
      </c>
      <c r="CA54">
        <f t="shared" si="35"/>
        <v>444</v>
      </c>
      <c r="CB54">
        <f t="shared" si="35"/>
        <v>450</v>
      </c>
      <c r="CC54">
        <f t="shared" si="35"/>
        <v>456</v>
      </c>
      <c r="CD54">
        <f t="shared" si="35"/>
        <v>462</v>
      </c>
      <c r="CE54">
        <f t="shared" si="35"/>
        <v>468</v>
      </c>
      <c r="CF54">
        <f t="shared" si="35"/>
        <v>474</v>
      </c>
      <c r="CG54">
        <f t="shared" si="35"/>
        <v>480</v>
      </c>
      <c r="CH54">
        <f t="shared" si="35"/>
        <v>486</v>
      </c>
      <c r="CI54">
        <f t="shared" si="35"/>
        <v>492</v>
      </c>
      <c r="CJ54">
        <f t="shared" si="35"/>
        <v>498</v>
      </c>
      <c r="CK54">
        <f t="shared" si="35"/>
        <v>504</v>
      </c>
      <c r="CL54">
        <f t="shared" si="35"/>
        <v>510</v>
      </c>
      <c r="CM54">
        <f t="shared" si="35"/>
        <v>516</v>
      </c>
      <c r="CN54">
        <f t="shared" si="35"/>
        <v>522</v>
      </c>
      <c r="CO54">
        <f t="shared" si="35"/>
        <v>528</v>
      </c>
      <c r="CP54">
        <f t="shared" si="35"/>
        <v>534</v>
      </c>
      <c r="CQ54">
        <f t="shared" si="35"/>
        <v>540</v>
      </c>
      <c r="CR54">
        <f t="shared" si="35"/>
        <v>546</v>
      </c>
      <c r="CS54">
        <f t="shared" si="35"/>
        <v>552</v>
      </c>
      <c r="CT54">
        <f t="shared" si="35"/>
        <v>558</v>
      </c>
      <c r="CU54">
        <f t="shared" si="35"/>
        <v>564</v>
      </c>
      <c r="CV54">
        <f t="shared" si="35"/>
        <v>570</v>
      </c>
      <c r="CW54">
        <f t="shared" si="35"/>
        <v>576</v>
      </c>
      <c r="CX54">
        <f t="shared" si="35"/>
        <v>582</v>
      </c>
      <c r="CY54">
        <f t="shared" si="35"/>
        <v>588</v>
      </c>
      <c r="CZ54">
        <f t="shared" si="35"/>
        <v>594</v>
      </c>
      <c r="DA54">
        <f t="shared" si="35"/>
        <v>600</v>
      </c>
      <c r="DB54">
        <f t="shared" si="35"/>
        <v>606</v>
      </c>
      <c r="DC54">
        <f t="shared" si="35"/>
        <v>612</v>
      </c>
      <c r="DD54">
        <f t="shared" si="35"/>
        <v>618</v>
      </c>
      <c r="DE54">
        <f t="shared" si="35"/>
        <v>624</v>
      </c>
      <c r="DF54">
        <f t="shared" si="35"/>
        <v>630</v>
      </c>
      <c r="DG54">
        <f t="shared" si="35"/>
        <v>636</v>
      </c>
      <c r="DH54">
        <f t="shared" si="35"/>
        <v>642</v>
      </c>
      <c r="DI54">
        <f t="shared" si="35"/>
        <v>648</v>
      </c>
      <c r="DJ54">
        <f t="shared" si="35"/>
        <v>654</v>
      </c>
      <c r="DK54">
        <f t="shared" si="35"/>
        <v>660</v>
      </c>
      <c r="DL54">
        <f t="shared" si="35"/>
        <v>666</v>
      </c>
      <c r="DM54">
        <f t="shared" si="35"/>
        <v>672</v>
      </c>
      <c r="DN54">
        <f t="shared" si="35"/>
        <v>678</v>
      </c>
      <c r="DO54">
        <f t="shared" si="35"/>
        <v>684</v>
      </c>
      <c r="DP54">
        <f t="shared" si="35"/>
        <v>690</v>
      </c>
      <c r="DQ54">
        <f t="shared" si="35"/>
        <v>696</v>
      </c>
      <c r="DR54">
        <f t="shared" si="35"/>
        <v>702</v>
      </c>
      <c r="DS54">
        <f t="shared" si="35"/>
        <v>708</v>
      </c>
      <c r="DT54">
        <f t="shared" si="35"/>
        <v>714</v>
      </c>
      <c r="DU54">
        <f t="shared" si="35"/>
        <v>720</v>
      </c>
      <c r="DV54">
        <f t="shared" si="35"/>
        <v>726</v>
      </c>
      <c r="DW54">
        <f t="shared" si="35"/>
        <v>732</v>
      </c>
      <c r="DX54">
        <f t="shared" si="35"/>
        <v>738</v>
      </c>
      <c r="DY54">
        <f t="shared" si="35"/>
        <v>744</v>
      </c>
      <c r="DZ54">
        <f t="shared" si="35"/>
        <v>750</v>
      </c>
      <c r="EA54">
        <f t="shared" si="35"/>
        <v>756</v>
      </c>
      <c r="EB54">
        <f t="shared" si="35"/>
        <v>762</v>
      </c>
      <c r="EC54">
        <f t="shared" si="35"/>
        <v>768</v>
      </c>
      <c r="ED54">
        <f t="shared" si="35"/>
        <v>774</v>
      </c>
      <c r="EE54">
        <f t="shared" si="35"/>
        <v>780</v>
      </c>
      <c r="EF54">
        <f t="shared" si="35"/>
        <v>786</v>
      </c>
      <c r="EG54">
        <f t="shared" si="35"/>
        <v>792</v>
      </c>
      <c r="EH54">
        <f t="shared" si="35"/>
        <v>798</v>
      </c>
      <c r="EI54">
        <f t="shared" ref="EI54:GA54" si="36">EI$36</f>
        <v>804</v>
      </c>
      <c r="EJ54">
        <f t="shared" si="36"/>
        <v>810</v>
      </c>
      <c r="EK54">
        <f t="shared" si="36"/>
        <v>816</v>
      </c>
      <c r="EL54">
        <f t="shared" si="36"/>
        <v>822</v>
      </c>
      <c r="EM54">
        <f t="shared" si="36"/>
        <v>828</v>
      </c>
      <c r="EN54">
        <f t="shared" si="36"/>
        <v>834</v>
      </c>
      <c r="EO54">
        <f t="shared" si="36"/>
        <v>840</v>
      </c>
      <c r="EP54">
        <f t="shared" si="36"/>
        <v>846</v>
      </c>
      <c r="EQ54">
        <f t="shared" si="36"/>
        <v>852</v>
      </c>
      <c r="ER54">
        <f t="shared" si="36"/>
        <v>858</v>
      </c>
      <c r="ES54">
        <f t="shared" si="36"/>
        <v>864</v>
      </c>
      <c r="ET54">
        <f t="shared" si="36"/>
        <v>870</v>
      </c>
      <c r="EU54">
        <f t="shared" si="36"/>
        <v>876</v>
      </c>
      <c r="EV54">
        <f t="shared" si="36"/>
        <v>882</v>
      </c>
      <c r="EW54">
        <f t="shared" si="36"/>
        <v>888</v>
      </c>
      <c r="EX54">
        <f t="shared" si="36"/>
        <v>894</v>
      </c>
      <c r="EY54">
        <f t="shared" si="36"/>
        <v>900</v>
      </c>
      <c r="EZ54">
        <f t="shared" si="36"/>
        <v>906</v>
      </c>
      <c r="FA54">
        <f t="shared" si="36"/>
        <v>912</v>
      </c>
      <c r="FB54">
        <f t="shared" si="36"/>
        <v>918</v>
      </c>
      <c r="FC54">
        <f t="shared" si="36"/>
        <v>924</v>
      </c>
      <c r="FD54">
        <f t="shared" si="36"/>
        <v>930</v>
      </c>
      <c r="FE54">
        <f t="shared" si="36"/>
        <v>936</v>
      </c>
      <c r="FF54">
        <f t="shared" si="36"/>
        <v>942</v>
      </c>
      <c r="FG54">
        <f t="shared" si="36"/>
        <v>948</v>
      </c>
      <c r="FH54">
        <f t="shared" si="36"/>
        <v>954</v>
      </c>
      <c r="FI54">
        <f t="shared" si="36"/>
        <v>960</v>
      </c>
      <c r="FJ54">
        <f t="shared" si="36"/>
        <v>966</v>
      </c>
      <c r="FK54">
        <f t="shared" si="36"/>
        <v>972</v>
      </c>
      <c r="FL54">
        <f t="shared" si="36"/>
        <v>978</v>
      </c>
      <c r="FM54">
        <f t="shared" si="36"/>
        <v>984</v>
      </c>
      <c r="FN54">
        <f t="shared" si="36"/>
        <v>990</v>
      </c>
      <c r="FO54">
        <f t="shared" si="36"/>
        <v>996</v>
      </c>
      <c r="FP54">
        <f t="shared" si="36"/>
        <v>1002</v>
      </c>
      <c r="FQ54">
        <f t="shared" si="36"/>
        <v>1008</v>
      </c>
      <c r="FR54">
        <f t="shared" si="36"/>
        <v>1014</v>
      </c>
      <c r="FS54">
        <f t="shared" si="36"/>
        <v>1020</v>
      </c>
      <c r="FT54">
        <f t="shared" si="36"/>
        <v>1026</v>
      </c>
      <c r="FU54">
        <f t="shared" si="36"/>
        <v>1032</v>
      </c>
      <c r="FV54">
        <f t="shared" si="36"/>
        <v>1038</v>
      </c>
      <c r="FW54">
        <f t="shared" si="36"/>
        <v>1044</v>
      </c>
      <c r="FX54">
        <f t="shared" si="36"/>
        <v>1050</v>
      </c>
      <c r="FY54">
        <f t="shared" si="36"/>
        <v>1056</v>
      </c>
      <c r="FZ54">
        <f t="shared" si="36"/>
        <v>1062</v>
      </c>
      <c r="GA54">
        <f t="shared" si="36"/>
        <v>1068</v>
      </c>
    </row>
    <row r="55" spans="1:183" ht="18">
      <c r="A55" s="36"/>
      <c r="B55" s="2" t="s">
        <v>14</v>
      </c>
      <c r="C55" s="40"/>
      <c r="D55" s="2" t="s">
        <v>12</v>
      </c>
      <c r="E55" s="2" t="s">
        <v>16</v>
      </c>
      <c r="F55" s="2" t="s">
        <v>28</v>
      </c>
      <c r="G55" s="2" t="s">
        <v>13</v>
      </c>
      <c r="H55" s="41" t="s">
        <v>15</v>
      </c>
      <c r="I55" t="s">
        <v>36</v>
      </c>
      <c r="J55" s="30" t="e">
        <f t="shared" ref="J55:BU55" si="37">MIN($B$22,J50,MAX(J51,J52))</f>
        <v>#DIV/0!</v>
      </c>
      <c r="K55" s="30" t="e">
        <f t="shared" si="37"/>
        <v>#DIV/0!</v>
      </c>
      <c r="L55" s="30" t="e">
        <f t="shared" si="37"/>
        <v>#DIV/0!</v>
      </c>
      <c r="M55" s="30" t="e">
        <f t="shared" si="37"/>
        <v>#DIV/0!</v>
      </c>
      <c r="N55" s="30" t="e">
        <f t="shared" si="37"/>
        <v>#DIV/0!</v>
      </c>
      <c r="O55" s="30" t="e">
        <f t="shared" si="37"/>
        <v>#DIV/0!</v>
      </c>
      <c r="P55" s="30" t="e">
        <f t="shared" si="37"/>
        <v>#DIV/0!</v>
      </c>
      <c r="Q55" s="30" t="e">
        <f t="shared" si="37"/>
        <v>#DIV/0!</v>
      </c>
      <c r="R55" s="30" t="e">
        <f t="shared" si="37"/>
        <v>#DIV/0!</v>
      </c>
      <c r="S55" s="30" t="e">
        <f t="shared" si="37"/>
        <v>#DIV/0!</v>
      </c>
      <c r="T55" s="30" t="e">
        <f t="shared" si="37"/>
        <v>#DIV/0!</v>
      </c>
      <c r="U55" s="30" t="e">
        <f t="shared" si="37"/>
        <v>#DIV/0!</v>
      </c>
      <c r="V55" s="30" t="e">
        <f t="shared" si="37"/>
        <v>#DIV/0!</v>
      </c>
      <c r="W55" s="30" t="e">
        <f t="shared" si="37"/>
        <v>#DIV/0!</v>
      </c>
      <c r="X55" s="30" t="e">
        <f t="shared" si="37"/>
        <v>#DIV/0!</v>
      </c>
      <c r="Y55" s="30" t="e">
        <f t="shared" si="37"/>
        <v>#DIV/0!</v>
      </c>
      <c r="Z55" s="30" t="e">
        <f t="shared" si="37"/>
        <v>#DIV/0!</v>
      </c>
      <c r="AA55" s="30" t="e">
        <f t="shared" si="37"/>
        <v>#DIV/0!</v>
      </c>
      <c r="AB55" s="30" t="e">
        <f t="shared" si="37"/>
        <v>#DIV/0!</v>
      </c>
      <c r="AC55" s="30" t="e">
        <f t="shared" si="37"/>
        <v>#DIV/0!</v>
      </c>
      <c r="AD55" s="30" t="e">
        <f t="shared" si="37"/>
        <v>#DIV/0!</v>
      </c>
      <c r="AE55" s="30" t="e">
        <f t="shared" si="37"/>
        <v>#DIV/0!</v>
      </c>
      <c r="AF55" s="30" t="e">
        <f t="shared" si="37"/>
        <v>#DIV/0!</v>
      </c>
      <c r="AG55" s="30" t="e">
        <f t="shared" si="37"/>
        <v>#DIV/0!</v>
      </c>
      <c r="AH55" s="30" t="e">
        <f t="shared" si="37"/>
        <v>#DIV/0!</v>
      </c>
      <c r="AI55" s="30" t="e">
        <f t="shared" si="37"/>
        <v>#DIV/0!</v>
      </c>
      <c r="AJ55" s="30" t="e">
        <f t="shared" si="37"/>
        <v>#DIV/0!</v>
      </c>
      <c r="AK55" s="30" t="e">
        <f t="shared" si="37"/>
        <v>#DIV/0!</v>
      </c>
      <c r="AL55" s="30" t="e">
        <f t="shared" si="37"/>
        <v>#DIV/0!</v>
      </c>
      <c r="AM55" s="30" t="e">
        <f t="shared" si="37"/>
        <v>#DIV/0!</v>
      </c>
      <c r="AN55" s="30" t="e">
        <f t="shared" si="37"/>
        <v>#DIV/0!</v>
      </c>
      <c r="AO55" s="30" t="e">
        <f t="shared" si="37"/>
        <v>#DIV/0!</v>
      </c>
      <c r="AP55" s="30" t="e">
        <f t="shared" si="37"/>
        <v>#DIV/0!</v>
      </c>
      <c r="AQ55" s="30" t="e">
        <f t="shared" si="37"/>
        <v>#DIV/0!</v>
      </c>
      <c r="AR55" s="30" t="e">
        <f t="shared" si="37"/>
        <v>#DIV/0!</v>
      </c>
      <c r="AS55" s="30" t="e">
        <f t="shared" si="37"/>
        <v>#DIV/0!</v>
      </c>
      <c r="AT55" s="30" t="e">
        <f t="shared" si="37"/>
        <v>#DIV/0!</v>
      </c>
      <c r="AU55" s="30" t="e">
        <f t="shared" si="37"/>
        <v>#DIV/0!</v>
      </c>
      <c r="AV55" s="30" t="e">
        <f t="shared" si="37"/>
        <v>#DIV/0!</v>
      </c>
      <c r="AW55" s="30" t="e">
        <f t="shared" si="37"/>
        <v>#DIV/0!</v>
      </c>
      <c r="AX55" s="30" t="e">
        <f t="shared" si="37"/>
        <v>#DIV/0!</v>
      </c>
      <c r="AY55" s="30" t="e">
        <f t="shared" si="37"/>
        <v>#DIV/0!</v>
      </c>
      <c r="AZ55" s="30" t="e">
        <f t="shared" si="37"/>
        <v>#DIV/0!</v>
      </c>
      <c r="BA55" s="30" t="e">
        <f t="shared" si="37"/>
        <v>#DIV/0!</v>
      </c>
      <c r="BB55" s="30" t="e">
        <f t="shared" si="37"/>
        <v>#DIV/0!</v>
      </c>
      <c r="BC55" s="30" t="e">
        <f t="shared" si="37"/>
        <v>#DIV/0!</v>
      </c>
      <c r="BD55" s="30" t="e">
        <f t="shared" si="37"/>
        <v>#DIV/0!</v>
      </c>
      <c r="BE55" s="30" t="e">
        <f t="shared" si="37"/>
        <v>#DIV/0!</v>
      </c>
      <c r="BF55" s="30" t="e">
        <f t="shared" si="37"/>
        <v>#DIV/0!</v>
      </c>
      <c r="BG55" s="30" t="e">
        <f t="shared" si="37"/>
        <v>#DIV/0!</v>
      </c>
      <c r="BH55" s="30" t="e">
        <f t="shared" si="37"/>
        <v>#DIV/0!</v>
      </c>
      <c r="BI55" s="30" t="e">
        <f t="shared" si="37"/>
        <v>#DIV/0!</v>
      </c>
      <c r="BJ55" s="30" t="e">
        <f t="shared" si="37"/>
        <v>#DIV/0!</v>
      </c>
      <c r="BK55" s="30" t="e">
        <f t="shared" si="37"/>
        <v>#DIV/0!</v>
      </c>
      <c r="BL55" s="30" t="e">
        <f t="shared" si="37"/>
        <v>#DIV/0!</v>
      </c>
      <c r="BM55" s="30" t="e">
        <f t="shared" si="37"/>
        <v>#DIV/0!</v>
      </c>
      <c r="BN55" s="30" t="e">
        <f t="shared" si="37"/>
        <v>#DIV/0!</v>
      </c>
      <c r="BO55" s="30" t="e">
        <f t="shared" si="37"/>
        <v>#DIV/0!</v>
      </c>
      <c r="BP55" s="30" t="e">
        <f t="shared" si="37"/>
        <v>#DIV/0!</v>
      </c>
      <c r="BQ55" s="30" t="e">
        <f t="shared" si="37"/>
        <v>#DIV/0!</v>
      </c>
      <c r="BR55" s="30" t="e">
        <f t="shared" si="37"/>
        <v>#DIV/0!</v>
      </c>
      <c r="BS55" s="30" t="e">
        <f t="shared" si="37"/>
        <v>#DIV/0!</v>
      </c>
      <c r="BT55" s="30" t="e">
        <f t="shared" si="37"/>
        <v>#DIV/0!</v>
      </c>
      <c r="BU55" s="30" t="e">
        <f t="shared" si="37"/>
        <v>#DIV/0!</v>
      </c>
      <c r="BV55" s="30" t="e">
        <f t="shared" ref="BV55:EG55" si="38">MIN($B$22,BV50,MAX(BV51,BV52))</f>
        <v>#DIV/0!</v>
      </c>
      <c r="BW55" s="30" t="e">
        <f t="shared" si="38"/>
        <v>#DIV/0!</v>
      </c>
      <c r="BX55" s="30" t="e">
        <f t="shared" si="38"/>
        <v>#DIV/0!</v>
      </c>
      <c r="BY55" s="30" t="e">
        <f t="shared" si="38"/>
        <v>#DIV/0!</v>
      </c>
      <c r="BZ55" s="30" t="e">
        <f t="shared" si="38"/>
        <v>#DIV/0!</v>
      </c>
      <c r="CA55" s="30" t="e">
        <f t="shared" si="38"/>
        <v>#DIV/0!</v>
      </c>
      <c r="CB55" s="30" t="e">
        <f t="shared" si="38"/>
        <v>#DIV/0!</v>
      </c>
      <c r="CC55" s="30" t="e">
        <f t="shared" si="38"/>
        <v>#DIV/0!</v>
      </c>
      <c r="CD55" s="30" t="e">
        <f t="shared" si="38"/>
        <v>#DIV/0!</v>
      </c>
      <c r="CE55" s="30" t="e">
        <f t="shared" si="38"/>
        <v>#DIV/0!</v>
      </c>
      <c r="CF55" s="30" t="e">
        <f t="shared" si="38"/>
        <v>#DIV/0!</v>
      </c>
      <c r="CG55" s="30" t="e">
        <f t="shared" si="38"/>
        <v>#DIV/0!</v>
      </c>
      <c r="CH55" s="30" t="e">
        <f t="shared" si="38"/>
        <v>#DIV/0!</v>
      </c>
      <c r="CI55" s="30" t="e">
        <f t="shared" si="38"/>
        <v>#DIV/0!</v>
      </c>
      <c r="CJ55" s="30" t="e">
        <f t="shared" si="38"/>
        <v>#DIV/0!</v>
      </c>
      <c r="CK55" s="30" t="e">
        <f t="shared" si="38"/>
        <v>#DIV/0!</v>
      </c>
      <c r="CL55" s="30" t="e">
        <f t="shared" si="38"/>
        <v>#DIV/0!</v>
      </c>
      <c r="CM55" s="30" t="e">
        <f t="shared" si="38"/>
        <v>#DIV/0!</v>
      </c>
      <c r="CN55" s="30" t="e">
        <f t="shared" si="38"/>
        <v>#DIV/0!</v>
      </c>
      <c r="CO55" s="30" t="e">
        <f t="shared" si="38"/>
        <v>#DIV/0!</v>
      </c>
      <c r="CP55" s="30" t="e">
        <f t="shared" si="38"/>
        <v>#DIV/0!</v>
      </c>
      <c r="CQ55" s="30" t="e">
        <f t="shared" si="38"/>
        <v>#DIV/0!</v>
      </c>
      <c r="CR55" s="30" t="e">
        <f t="shared" si="38"/>
        <v>#DIV/0!</v>
      </c>
      <c r="CS55" s="30" t="e">
        <f t="shared" si="38"/>
        <v>#DIV/0!</v>
      </c>
      <c r="CT55" s="30" t="e">
        <f t="shared" si="38"/>
        <v>#DIV/0!</v>
      </c>
      <c r="CU55" s="30" t="e">
        <f t="shared" si="38"/>
        <v>#DIV/0!</v>
      </c>
      <c r="CV55" s="30" t="e">
        <f t="shared" si="38"/>
        <v>#DIV/0!</v>
      </c>
      <c r="CW55" s="30" t="e">
        <f t="shared" si="38"/>
        <v>#DIV/0!</v>
      </c>
      <c r="CX55" s="30" t="e">
        <f t="shared" si="38"/>
        <v>#DIV/0!</v>
      </c>
      <c r="CY55" s="30" t="e">
        <f t="shared" si="38"/>
        <v>#DIV/0!</v>
      </c>
      <c r="CZ55" s="30" t="e">
        <f t="shared" si="38"/>
        <v>#DIV/0!</v>
      </c>
      <c r="DA55" s="30" t="e">
        <f t="shared" si="38"/>
        <v>#DIV/0!</v>
      </c>
      <c r="DB55" s="30" t="e">
        <f t="shared" si="38"/>
        <v>#DIV/0!</v>
      </c>
      <c r="DC55" s="30" t="e">
        <f t="shared" si="38"/>
        <v>#DIV/0!</v>
      </c>
      <c r="DD55" s="30" t="e">
        <f t="shared" si="38"/>
        <v>#DIV/0!</v>
      </c>
      <c r="DE55" s="30" t="e">
        <f t="shared" si="38"/>
        <v>#DIV/0!</v>
      </c>
      <c r="DF55" s="30" t="e">
        <f t="shared" si="38"/>
        <v>#DIV/0!</v>
      </c>
      <c r="DG55" s="30" t="e">
        <f t="shared" si="38"/>
        <v>#DIV/0!</v>
      </c>
      <c r="DH55" s="30" t="e">
        <f t="shared" si="38"/>
        <v>#DIV/0!</v>
      </c>
      <c r="DI55" s="30" t="e">
        <f t="shared" si="38"/>
        <v>#DIV/0!</v>
      </c>
      <c r="DJ55" s="30" t="e">
        <f t="shared" si="38"/>
        <v>#DIV/0!</v>
      </c>
      <c r="DK55" s="30" t="e">
        <f t="shared" si="38"/>
        <v>#DIV/0!</v>
      </c>
      <c r="DL55" s="30" t="e">
        <f t="shared" si="38"/>
        <v>#DIV/0!</v>
      </c>
      <c r="DM55" s="30" t="e">
        <f t="shared" si="38"/>
        <v>#DIV/0!</v>
      </c>
      <c r="DN55" s="30" t="e">
        <f t="shared" si="38"/>
        <v>#DIV/0!</v>
      </c>
      <c r="DO55" s="30" t="e">
        <f t="shared" si="38"/>
        <v>#DIV/0!</v>
      </c>
      <c r="DP55" s="30" t="e">
        <f t="shared" si="38"/>
        <v>#DIV/0!</v>
      </c>
      <c r="DQ55" s="30" t="e">
        <f t="shared" si="38"/>
        <v>#DIV/0!</v>
      </c>
      <c r="DR55" s="30" t="e">
        <f t="shared" si="38"/>
        <v>#DIV/0!</v>
      </c>
      <c r="DS55" s="30" t="e">
        <f t="shared" si="38"/>
        <v>#DIV/0!</v>
      </c>
      <c r="DT55" s="30" t="e">
        <f t="shared" si="38"/>
        <v>#DIV/0!</v>
      </c>
      <c r="DU55" s="30" t="e">
        <f t="shared" si="38"/>
        <v>#DIV/0!</v>
      </c>
      <c r="DV55" s="30" t="e">
        <f t="shared" si="38"/>
        <v>#DIV/0!</v>
      </c>
      <c r="DW55" s="30" t="e">
        <f t="shared" si="38"/>
        <v>#DIV/0!</v>
      </c>
      <c r="DX55" s="30" t="e">
        <f t="shared" si="38"/>
        <v>#DIV/0!</v>
      </c>
      <c r="DY55" s="30" t="e">
        <f t="shared" si="38"/>
        <v>#DIV/0!</v>
      </c>
      <c r="DZ55" s="30" t="e">
        <f t="shared" si="38"/>
        <v>#DIV/0!</v>
      </c>
      <c r="EA55" s="30" t="e">
        <f t="shared" si="38"/>
        <v>#DIV/0!</v>
      </c>
      <c r="EB55" s="30" t="e">
        <f t="shared" si="38"/>
        <v>#DIV/0!</v>
      </c>
      <c r="EC55" s="30" t="e">
        <f t="shared" si="38"/>
        <v>#DIV/0!</v>
      </c>
      <c r="ED55" s="30" t="e">
        <f t="shared" si="38"/>
        <v>#DIV/0!</v>
      </c>
      <c r="EE55" s="30" t="e">
        <f t="shared" si="38"/>
        <v>#DIV/0!</v>
      </c>
      <c r="EF55" s="30" t="e">
        <f t="shared" si="38"/>
        <v>#DIV/0!</v>
      </c>
      <c r="EG55" s="30" t="e">
        <f t="shared" si="38"/>
        <v>#DIV/0!</v>
      </c>
      <c r="EH55" s="30" t="e">
        <f t="shared" ref="EH55:GA55" si="39">MIN($B$22,EH50,MAX(EH51,EH52))</f>
        <v>#DIV/0!</v>
      </c>
      <c r="EI55" s="30" t="e">
        <f t="shared" si="39"/>
        <v>#DIV/0!</v>
      </c>
      <c r="EJ55" s="30" t="e">
        <f t="shared" si="39"/>
        <v>#DIV/0!</v>
      </c>
      <c r="EK55" s="30" t="e">
        <f t="shared" si="39"/>
        <v>#DIV/0!</v>
      </c>
      <c r="EL55" s="30" t="e">
        <f t="shared" si="39"/>
        <v>#DIV/0!</v>
      </c>
      <c r="EM55" s="30" t="e">
        <f t="shared" si="39"/>
        <v>#DIV/0!</v>
      </c>
      <c r="EN55" s="30" t="e">
        <f t="shared" si="39"/>
        <v>#DIV/0!</v>
      </c>
      <c r="EO55" s="30" t="e">
        <f t="shared" si="39"/>
        <v>#DIV/0!</v>
      </c>
      <c r="EP55" s="30" t="e">
        <f t="shared" si="39"/>
        <v>#DIV/0!</v>
      </c>
      <c r="EQ55" s="30" t="e">
        <f t="shared" si="39"/>
        <v>#DIV/0!</v>
      </c>
      <c r="ER55" s="30" t="e">
        <f t="shared" si="39"/>
        <v>#DIV/0!</v>
      </c>
      <c r="ES55" s="30" t="e">
        <f t="shared" si="39"/>
        <v>#DIV/0!</v>
      </c>
      <c r="ET55" s="30" t="e">
        <f t="shared" si="39"/>
        <v>#DIV/0!</v>
      </c>
      <c r="EU55" s="30" t="e">
        <f t="shared" si="39"/>
        <v>#DIV/0!</v>
      </c>
      <c r="EV55" s="30" t="e">
        <f t="shared" si="39"/>
        <v>#DIV/0!</v>
      </c>
      <c r="EW55" s="30" t="e">
        <f t="shared" si="39"/>
        <v>#DIV/0!</v>
      </c>
      <c r="EX55" s="30" t="e">
        <f t="shared" si="39"/>
        <v>#DIV/0!</v>
      </c>
      <c r="EY55" s="30" t="e">
        <f t="shared" si="39"/>
        <v>#DIV/0!</v>
      </c>
      <c r="EZ55" s="30" t="e">
        <f t="shared" si="39"/>
        <v>#DIV/0!</v>
      </c>
      <c r="FA55" s="30" t="e">
        <f t="shared" si="39"/>
        <v>#DIV/0!</v>
      </c>
      <c r="FB55" s="30" t="e">
        <f t="shared" si="39"/>
        <v>#DIV/0!</v>
      </c>
      <c r="FC55" s="30" t="e">
        <f t="shared" si="39"/>
        <v>#DIV/0!</v>
      </c>
      <c r="FD55" s="30" t="e">
        <f t="shared" si="39"/>
        <v>#DIV/0!</v>
      </c>
      <c r="FE55" s="30" t="e">
        <f t="shared" si="39"/>
        <v>#DIV/0!</v>
      </c>
      <c r="FF55" s="30" t="e">
        <f t="shared" si="39"/>
        <v>#DIV/0!</v>
      </c>
      <c r="FG55" s="30" t="e">
        <f t="shared" si="39"/>
        <v>#DIV/0!</v>
      </c>
      <c r="FH55" s="30" t="e">
        <f t="shared" si="39"/>
        <v>#DIV/0!</v>
      </c>
      <c r="FI55" s="30" t="e">
        <f t="shared" si="39"/>
        <v>#DIV/0!</v>
      </c>
      <c r="FJ55" s="30" t="e">
        <f t="shared" si="39"/>
        <v>#DIV/0!</v>
      </c>
      <c r="FK55" s="30" t="e">
        <f t="shared" si="39"/>
        <v>#DIV/0!</v>
      </c>
      <c r="FL55" s="30" t="e">
        <f t="shared" si="39"/>
        <v>#DIV/0!</v>
      </c>
      <c r="FM55" s="30" t="e">
        <f t="shared" si="39"/>
        <v>#DIV/0!</v>
      </c>
      <c r="FN55" s="30" t="e">
        <f t="shared" si="39"/>
        <v>#DIV/0!</v>
      </c>
      <c r="FO55" s="30" t="e">
        <f t="shared" si="39"/>
        <v>#DIV/0!</v>
      </c>
      <c r="FP55" s="30" t="e">
        <f t="shared" si="39"/>
        <v>#DIV/0!</v>
      </c>
      <c r="FQ55" s="30" t="e">
        <f t="shared" si="39"/>
        <v>#DIV/0!</v>
      </c>
      <c r="FR55" s="30" t="e">
        <f t="shared" si="39"/>
        <v>#DIV/0!</v>
      </c>
      <c r="FS55" s="30" t="e">
        <f t="shared" si="39"/>
        <v>#DIV/0!</v>
      </c>
      <c r="FT55" s="30" t="e">
        <f t="shared" si="39"/>
        <v>#DIV/0!</v>
      </c>
      <c r="FU55" s="30" t="e">
        <f t="shared" si="39"/>
        <v>#DIV/0!</v>
      </c>
      <c r="FV55" s="30" t="e">
        <f t="shared" si="39"/>
        <v>#DIV/0!</v>
      </c>
      <c r="FW55" s="30" t="e">
        <f t="shared" si="39"/>
        <v>#DIV/0!</v>
      </c>
      <c r="FX55" s="30" t="e">
        <f t="shared" si="39"/>
        <v>#DIV/0!</v>
      </c>
      <c r="FY55" s="30" t="e">
        <f t="shared" si="39"/>
        <v>#DIV/0!</v>
      </c>
      <c r="FZ55" s="30" t="e">
        <f t="shared" si="39"/>
        <v>#DIV/0!</v>
      </c>
      <c r="GA55" s="30" t="e">
        <f t="shared" si="39"/>
        <v>#DIV/0!</v>
      </c>
    </row>
    <row r="56" spans="1:183">
      <c r="A56" s="36"/>
      <c r="B56" s="19">
        <f>B51</f>
        <v>0</v>
      </c>
      <c r="C56" s="2">
        <v>3</v>
      </c>
      <c r="D56" s="4">
        <f>C47</f>
        <v>1</v>
      </c>
      <c r="E56" s="6">
        <f>D51</f>
        <v>0</v>
      </c>
      <c r="F56" s="32">
        <f>E47</f>
        <v>222.2222222222222</v>
      </c>
      <c r="G56" s="5">
        <f>F47</f>
        <v>3</v>
      </c>
      <c r="H56" s="61">
        <f>G47</f>
        <v>0.75</v>
      </c>
      <c r="I56" t="s">
        <v>35</v>
      </c>
      <c r="J56" s="30" t="e">
        <f>$B$38/J55/$E$38/J54/$H$56</f>
        <v>#DIV/0!</v>
      </c>
      <c r="K56" s="30" t="e">
        <f t="shared" ref="K56:BV56" si="40">$B$38/K55/$E$38/K54/$H$56</f>
        <v>#DIV/0!</v>
      </c>
      <c r="L56" s="30" t="e">
        <f t="shared" si="40"/>
        <v>#DIV/0!</v>
      </c>
      <c r="M56" s="30" t="e">
        <f t="shared" si="40"/>
        <v>#DIV/0!</v>
      </c>
      <c r="N56" s="30" t="e">
        <f t="shared" si="40"/>
        <v>#DIV/0!</v>
      </c>
      <c r="O56" s="30" t="e">
        <f t="shared" si="40"/>
        <v>#DIV/0!</v>
      </c>
      <c r="P56" s="30" t="e">
        <f t="shared" si="40"/>
        <v>#DIV/0!</v>
      </c>
      <c r="Q56" s="30" t="e">
        <f t="shared" si="40"/>
        <v>#DIV/0!</v>
      </c>
      <c r="R56" s="30" t="e">
        <f t="shared" si="40"/>
        <v>#DIV/0!</v>
      </c>
      <c r="S56" s="30" t="e">
        <f t="shared" si="40"/>
        <v>#DIV/0!</v>
      </c>
      <c r="T56" s="30" t="e">
        <f t="shared" si="40"/>
        <v>#DIV/0!</v>
      </c>
      <c r="U56" s="30" t="e">
        <f t="shared" si="40"/>
        <v>#DIV/0!</v>
      </c>
      <c r="V56" s="30" t="e">
        <f t="shared" si="40"/>
        <v>#DIV/0!</v>
      </c>
      <c r="W56" s="30" t="e">
        <f t="shared" si="40"/>
        <v>#DIV/0!</v>
      </c>
      <c r="X56" s="30" t="e">
        <f t="shared" si="40"/>
        <v>#DIV/0!</v>
      </c>
      <c r="Y56" s="30" t="e">
        <f t="shared" si="40"/>
        <v>#DIV/0!</v>
      </c>
      <c r="Z56" s="30" t="e">
        <f t="shared" si="40"/>
        <v>#DIV/0!</v>
      </c>
      <c r="AA56" s="30" t="e">
        <f t="shared" si="40"/>
        <v>#DIV/0!</v>
      </c>
      <c r="AB56" s="30" t="e">
        <f t="shared" si="40"/>
        <v>#DIV/0!</v>
      </c>
      <c r="AC56" s="30" t="e">
        <f t="shared" si="40"/>
        <v>#DIV/0!</v>
      </c>
      <c r="AD56" s="30" t="e">
        <f t="shared" si="40"/>
        <v>#DIV/0!</v>
      </c>
      <c r="AE56" s="30" t="e">
        <f t="shared" si="40"/>
        <v>#DIV/0!</v>
      </c>
      <c r="AF56" s="30" t="e">
        <f t="shared" si="40"/>
        <v>#DIV/0!</v>
      </c>
      <c r="AG56" s="30" t="e">
        <f t="shared" si="40"/>
        <v>#DIV/0!</v>
      </c>
      <c r="AH56" s="30" t="e">
        <f t="shared" si="40"/>
        <v>#DIV/0!</v>
      </c>
      <c r="AI56" s="30" t="e">
        <f t="shared" si="40"/>
        <v>#DIV/0!</v>
      </c>
      <c r="AJ56" s="30" t="e">
        <f t="shared" si="40"/>
        <v>#DIV/0!</v>
      </c>
      <c r="AK56" s="30" t="e">
        <f t="shared" si="40"/>
        <v>#DIV/0!</v>
      </c>
      <c r="AL56" s="30" t="e">
        <f t="shared" si="40"/>
        <v>#DIV/0!</v>
      </c>
      <c r="AM56" s="30" t="e">
        <f t="shared" si="40"/>
        <v>#DIV/0!</v>
      </c>
      <c r="AN56" s="30" t="e">
        <f t="shared" si="40"/>
        <v>#DIV/0!</v>
      </c>
      <c r="AO56" s="30" t="e">
        <f t="shared" si="40"/>
        <v>#DIV/0!</v>
      </c>
      <c r="AP56" s="30" t="e">
        <f t="shared" si="40"/>
        <v>#DIV/0!</v>
      </c>
      <c r="AQ56" s="30" t="e">
        <f t="shared" si="40"/>
        <v>#DIV/0!</v>
      </c>
      <c r="AR56" s="30" t="e">
        <f t="shared" si="40"/>
        <v>#DIV/0!</v>
      </c>
      <c r="AS56" s="30" t="e">
        <f t="shared" si="40"/>
        <v>#DIV/0!</v>
      </c>
      <c r="AT56" s="30" t="e">
        <f t="shared" si="40"/>
        <v>#DIV/0!</v>
      </c>
      <c r="AU56" s="30" t="e">
        <f t="shared" si="40"/>
        <v>#DIV/0!</v>
      </c>
      <c r="AV56" s="30" t="e">
        <f t="shared" si="40"/>
        <v>#DIV/0!</v>
      </c>
      <c r="AW56" s="30" t="e">
        <f t="shared" si="40"/>
        <v>#DIV/0!</v>
      </c>
      <c r="AX56" s="30" t="e">
        <f t="shared" si="40"/>
        <v>#DIV/0!</v>
      </c>
      <c r="AY56" s="30" t="e">
        <f t="shared" si="40"/>
        <v>#DIV/0!</v>
      </c>
      <c r="AZ56" s="30" t="e">
        <f t="shared" si="40"/>
        <v>#DIV/0!</v>
      </c>
      <c r="BA56" s="30" t="e">
        <f t="shared" si="40"/>
        <v>#DIV/0!</v>
      </c>
      <c r="BB56" s="30" t="e">
        <f t="shared" si="40"/>
        <v>#DIV/0!</v>
      </c>
      <c r="BC56" s="30" t="e">
        <f t="shared" si="40"/>
        <v>#DIV/0!</v>
      </c>
      <c r="BD56" s="30" t="e">
        <f t="shared" si="40"/>
        <v>#DIV/0!</v>
      </c>
      <c r="BE56" s="30" t="e">
        <f t="shared" si="40"/>
        <v>#DIV/0!</v>
      </c>
      <c r="BF56" s="30" t="e">
        <f t="shared" si="40"/>
        <v>#DIV/0!</v>
      </c>
      <c r="BG56" s="30" t="e">
        <f t="shared" si="40"/>
        <v>#DIV/0!</v>
      </c>
      <c r="BH56" s="30" t="e">
        <f t="shared" si="40"/>
        <v>#DIV/0!</v>
      </c>
      <c r="BI56" s="30" t="e">
        <f t="shared" si="40"/>
        <v>#DIV/0!</v>
      </c>
      <c r="BJ56" s="30" t="e">
        <f t="shared" si="40"/>
        <v>#DIV/0!</v>
      </c>
      <c r="BK56" s="30" t="e">
        <f t="shared" si="40"/>
        <v>#DIV/0!</v>
      </c>
      <c r="BL56" s="30" t="e">
        <f t="shared" si="40"/>
        <v>#DIV/0!</v>
      </c>
      <c r="BM56" s="30" t="e">
        <f t="shared" si="40"/>
        <v>#DIV/0!</v>
      </c>
      <c r="BN56" s="30" t="e">
        <f t="shared" si="40"/>
        <v>#DIV/0!</v>
      </c>
      <c r="BO56" s="30" t="e">
        <f t="shared" si="40"/>
        <v>#DIV/0!</v>
      </c>
      <c r="BP56" s="30" t="e">
        <f t="shared" si="40"/>
        <v>#DIV/0!</v>
      </c>
      <c r="BQ56" s="30" t="e">
        <f t="shared" si="40"/>
        <v>#DIV/0!</v>
      </c>
      <c r="BR56" s="30" t="e">
        <f t="shared" si="40"/>
        <v>#DIV/0!</v>
      </c>
      <c r="BS56" s="30" t="e">
        <f t="shared" si="40"/>
        <v>#DIV/0!</v>
      </c>
      <c r="BT56" s="30" t="e">
        <f t="shared" si="40"/>
        <v>#DIV/0!</v>
      </c>
      <c r="BU56" s="30" t="e">
        <f t="shared" si="40"/>
        <v>#DIV/0!</v>
      </c>
      <c r="BV56" s="30" t="e">
        <f t="shared" si="40"/>
        <v>#DIV/0!</v>
      </c>
      <c r="BW56" s="30" t="e">
        <f t="shared" ref="BW56:EH56" si="41">$B$38/BW55/$E$38/BW54/$H$56</f>
        <v>#DIV/0!</v>
      </c>
      <c r="BX56" s="30" t="e">
        <f t="shared" si="41"/>
        <v>#DIV/0!</v>
      </c>
      <c r="BY56" s="30" t="e">
        <f t="shared" si="41"/>
        <v>#DIV/0!</v>
      </c>
      <c r="BZ56" s="30" t="e">
        <f t="shared" si="41"/>
        <v>#DIV/0!</v>
      </c>
      <c r="CA56" s="30" t="e">
        <f t="shared" si="41"/>
        <v>#DIV/0!</v>
      </c>
      <c r="CB56" s="30" t="e">
        <f t="shared" si="41"/>
        <v>#DIV/0!</v>
      </c>
      <c r="CC56" s="30" t="e">
        <f t="shared" si="41"/>
        <v>#DIV/0!</v>
      </c>
      <c r="CD56" s="30" t="e">
        <f t="shared" si="41"/>
        <v>#DIV/0!</v>
      </c>
      <c r="CE56" s="30" t="e">
        <f t="shared" si="41"/>
        <v>#DIV/0!</v>
      </c>
      <c r="CF56" s="30" t="e">
        <f t="shared" si="41"/>
        <v>#DIV/0!</v>
      </c>
      <c r="CG56" s="30" t="e">
        <f t="shared" si="41"/>
        <v>#DIV/0!</v>
      </c>
      <c r="CH56" s="30" t="e">
        <f t="shared" si="41"/>
        <v>#DIV/0!</v>
      </c>
      <c r="CI56" s="30" t="e">
        <f t="shared" si="41"/>
        <v>#DIV/0!</v>
      </c>
      <c r="CJ56" s="30" t="e">
        <f t="shared" si="41"/>
        <v>#DIV/0!</v>
      </c>
      <c r="CK56" s="30" t="e">
        <f t="shared" si="41"/>
        <v>#DIV/0!</v>
      </c>
      <c r="CL56" s="30" t="e">
        <f t="shared" si="41"/>
        <v>#DIV/0!</v>
      </c>
      <c r="CM56" s="30" t="e">
        <f t="shared" si="41"/>
        <v>#DIV/0!</v>
      </c>
      <c r="CN56" s="30" t="e">
        <f t="shared" si="41"/>
        <v>#DIV/0!</v>
      </c>
      <c r="CO56" s="30" t="e">
        <f t="shared" si="41"/>
        <v>#DIV/0!</v>
      </c>
      <c r="CP56" s="30" t="e">
        <f t="shared" si="41"/>
        <v>#DIV/0!</v>
      </c>
      <c r="CQ56" s="30" t="e">
        <f t="shared" si="41"/>
        <v>#DIV/0!</v>
      </c>
      <c r="CR56" s="30" t="e">
        <f t="shared" si="41"/>
        <v>#DIV/0!</v>
      </c>
      <c r="CS56" s="30" t="e">
        <f t="shared" si="41"/>
        <v>#DIV/0!</v>
      </c>
      <c r="CT56" s="30" t="e">
        <f t="shared" si="41"/>
        <v>#DIV/0!</v>
      </c>
      <c r="CU56" s="30" t="e">
        <f t="shared" si="41"/>
        <v>#DIV/0!</v>
      </c>
      <c r="CV56" s="30" t="e">
        <f t="shared" si="41"/>
        <v>#DIV/0!</v>
      </c>
      <c r="CW56" s="30" t="e">
        <f t="shared" si="41"/>
        <v>#DIV/0!</v>
      </c>
      <c r="CX56" s="30" t="e">
        <f t="shared" si="41"/>
        <v>#DIV/0!</v>
      </c>
      <c r="CY56" s="30" t="e">
        <f t="shared" si="41"/>
        <v>#DIV/0!</v>
      </c>
      <c r="CZ56" s="30" t="e">
        <f t="shared" si="41"/>
        <v>#DIV/0!</v>
      </c>
      <c r="DA56" s="30" t="e">
        <f t="shared" si="41"/>
        <v>#DIV/0!</v>
      </c>
      <c r="DB56" s="30" t="e">
        <f t="shared" si="41"/>
        <v>#DIV/0!</v>
      </c>
      <c r="DC56" s="30" t="e">
        <f t="shared" si="41"/>
        <v>#DIV/0!</v>
      </c>
      <c r="DD56" s="30" t="e">
        <f t="shared" si="41"/>
        <v>#DIV/0!</v>
      </c>
      <c r="DE56" s="30" t="e">
        <f t="shared" si="41"/>
        <v>#DIV/0!</v>
      </c>
      <c r="DF56" s="30" t="e">
        <f t="shared" si="41"/>
        <v>#DIV/0!</v>
      </c>
      <c r="DG56" s="30" t="e">
        <f t="shared" si="41"/>
        <v>#DIV/0!</v>
      </c>
      <c r="DH56" s="30" t="e">
        <f t="shared" si="41"/>
        <v>#DIV/0!</v>
      </c>
      <c r="DI56" s="30" t="e">
        <f t="shared" si="41"/>
        <v>#DIV/0!</v>
      </c>
      <c r="DJ56" s="30" t="e">
        <f t="shared" si="41"/>
        <v>#DIV/0!</v>
      </c>
      <c r="DK56" s="30" t="e">
        <f t="shared" si="41"/>
        <v>#DIV/0!</v>
      </c>
      <c r="DL56" s="30" t="e">
        <f t="shared" si="41"/>
        <v>#DIV/0!</v>
      </c>
      <c r="DM56" s="30" t="e">
        <f t="shared" si="41"/>
        <v>#DIV/0!</v>
      </c>
      <c r="DN56" s="30" t="e">
        <f t="shared" si="41"/>
        <v>#DIV/0!</v>
      </c>
      <c r="DO56" s="30" t="e">
        <f t="shared" si="41"/>
        <v>#DIV/0!</v>
      </c>
      <c r="DP56" s="30" t="e">
        <f t="shared" si="41"/>
        <v>#DIV/0!</v>
      </c>
      <c r="DQ56" s="30" t="e">
        <f t="shared" si="41"/>
        <v>#DIV/0!</v>
      </c>
      <c r="DR56" s="30" t="e">
        <f t="shared" si="41"/>
        <v>#DIV/0!</v>
      </c>
      <c r="DS56" s="30" t="e">
        <f t="shared" si="41"/>
        <v>#DIV/0!</v>
      </c>
      <c r="DT56" s="30" t="e">
        <f t="shared" si="41"/>
        <v>#DIV/0!</v>
      </c>
      <c r="DU56" s="30" t="e">
        <f t="shared" si="41"/>
        <v>#DIV/0!</v>
      </c>
      <c r="DV56" s="30" t="e">
        <f t="shared" si="41"/>
        <v>#DIV/0!</v>
      </c>
      <c r="DW56" s="30" t="e">
        <f t="shared" si="41"/>
        <v>#DIV/0!</v>
      </c>
      <c r="DX56" s="30" t="e">
        <f t="shared" si="41"/>
        <v>#DIV/0!</v>
      </c>
      <c r="DY56" s="30" t="e">
        <f t="shared" si="41"/>
        <v>#DIV/0!</v>
      </c>
      <c r="DZ56" s="30" t="e">
        <f t="shared" si="41"/>
        <v>#DIV/0!</v>
      </c>
      <c r="EA56" s="30" t="e">
        <f t="shared" si="41"/>
        <v>#DIV/0!</v>
      </c>
      <c r="EB56" s="30" t="e">
        <f t="shared" si="41"/>
        <v>#DIV/0!</v>
      </c>
      <c r="EC56" s="30" t="e">
        <f t="shared" si="41"/>
        <v>#DIV/0!</v>
      </c>
      <c r="ED56" s="30" t="e">
        <f t="shared" si="41"/>
        <v>#DIV/0!</v>
      </c>
      <c r="EE56" s="30" t="e">
        <f t="shared" si="41"/>
        <v>#DIV/0!</v>
      </c>
      <c r="EF56" s="30" t="e">
        <f t="shared" si="41"/>
        <v>#DIV/0!</v>
      </c>
      <c r="EG56" s="30" t="e">
        <f t="shared" si="41"/>
        <v>#DIV/0!</v>
      </c>
      <c r="EH56" s="30" t="e">
        <f t="shared" si="41"/>
        <v>#DIV/0!</v>
      </c>
      <c r="EI56" s="30" t="e">
        <f t="shared" ref="EI56:GA56" si="42">$B$38/EI55/$E$38/EI54/$H$56</f>
        <v>#DIV/0!</v>
      </c>
      <c r="EJ56" s="30" t="e">
        <f t="shared" si="42"/>
        <v>#DIV/0!</v>
      </c>
      <c r="EK56" s="30" t="e">
        <f t="shared" si="42"/>
        <v>#DIV/0!</v>
      </c>
      <c r="EL56" s="30" t="e">
        <f t="shared" si="42"/>
        <v>#DIV/0!</v>
      </c>
      <c r="EM56" s="30" t="e">
        <f t="shared" si="42"/>
        <v>#DIV/0!</v>
      </c>
      <c r="EN56" s="30" t="e">
        <f t="shared" si="42"/>
        <v>#DIV/0!</v>
      </c>
      <c r="EO56" s="30" t="e">
        <f t="shared" si="42"/>
        <v>#DIV/0!</v>
      </c>
      <c r="EP56" s="30" t="e">
        <f t="shared" si="42"/>
        <v>#DIV/0!</v>
      </c>
      <c r="EQ56" s="30" t="e">
        <f t="shared" si="42"/>
        <v>#DIV/0!</v>
      </c>
      <c r="ER56" s="30" t="e">
        <f t="shared" si="42"/>
        <v>#DIV/0!</v>
      </c>
      <c r="ES56" s="30" t="e">
        <f t="shared" si="42"/>
        <v>#DIV/0!</v>
      </c>
      <c r="ET56" s="30" t="e">
        <f t="shared" si="42"/>
        <v>#DIV/0!</v>
      </c>
      <c r="EU56" s="30" t="e">
        <f t="shared" si="42"/>
        <v>#DIV/0!</v>
      </c>
      <c r="EV56" s="30" t="e">
        <f t="shared" si="42"/>
        <v>#DIV/0!</v>
      </c>
      <c r="EW56" s="30" t="e">
        <f t="shared" si="42"/>
        <v>#DIV/0!</v>
      </c>
      <c r="EX56" s="30" t="e">
        <f t="shared" si="42"/>
        <v>#DIV/0!</v>
      </c>
      <c r="EY56" s="30" t="e">
        <f t="shared" si="42"/>
        <v>#DIV/0!</v>
      </c>
      <c r="EZ56" s="30" t="e">
        <f t="shared" si="42"/>
        <v>#DIV/0!</v>
      </c>
      <c r="FA56" s="30" t="e">
        <f t="shared" si="42"/>
        <v>#DIV/0!</v>
      </c>
      <c r="FB56" s="30" t="e">
        <f t="shared" si="42"/>
        <v>#DIV/0!</v>
      </c>
      <c r="FC56" s="30" t="e">
        <f t="shared" si="42"/>
        <v>#DIV/0!</v>
      </c>
      <c r="FD56" s="30" t="e">
        <f t="shared" si="42"/>
        <v>#DIV/0!</v>
      </c>
      <c r="FE56" s="30" t="e">
        <f t="shared" si="42"/>
        <v>#DIV/0!</v>
      </c>
      <c r="FF56" s="30" t="e">
        <f t="shared" si="42"/>
        <v>#DIV/0!</v>
      </c>
      <c r="FG56" s="30" t="e">
        <f t="shared" si="42"/>
        <v>#DIV/0!</v>
      </c>
      <c r="FH56" s="30" t="e">
        <f t="shared" si="42"/>
        <v>#DIV/0!</v>
      </c>
      <c r="FI56" s="30" t="e">
        <f t="shared" si="42"/>
        <v>#DIV/0!</v>
      </c>
      <c r="FJ56" s="30" t="e">
        <f t="shared" si="42"/>
        <v>#DIV/0!</v>
      </c>
      <c r="FK56" s="30" t="e">
        <f t="shared" si="42"/>
        <v>#DIV/0!</v>
      </c>
      <c r="FL56" s="30" t="e">
        <f t="shared" si="42"/>
        <v>#DIV/0!</v>
      </c>
      <c r="FM56" s="30" t="e">
        <f t="shared" si="42"/>
        <v>#DIV/0!</v>
      </c>
      <c r="FN56" s="30" t="e">
        <f t="shared" si="42"/>
        <v>#DIV/0!</v>
      </c>
      <c r="FO56" s="30" t="e">
        <f t="shared" si="42"/>
        <v>#DIV/0!</v>
      </c>
      <c r="FP56" s="30" t="e">
        <f t="shared" si="42"/>
        <v>#DIV/0!</v>
      </c>
      <c r="FQ56" s="30" t="e">
        <f t="shared" si="42"/>
        <v>#DIV/0!</v>
      </c>
      <c r="FR56" s="30" t="e">
        <f t="shared" si="42"/>
        <v>#DIV/0!</v>
      </c>
      <c r="FS56" s="30" t="e">
        <f t="shared" si="42"/>
        <v>#DIV/0!</v>
      </c>
      <c r="FT56" s="30" t="e">
        <f t="shared" si="42"/>
        <v>#DIV/0!</v>
      </c>
      <c r="FU56" s="30" t="e">
        <f t="shared" si="42"/>
        <v>#DIV/0!</v>
      </c>
      <c r="FV56" s="30" t="e">
        <f t="shared" si="42"/>
        <v>#DIV/0!</v>
      </c>
      <c r="FW56" s="30" t="e">
        <f t="shared" si="42"/>
        <v>#DIV/0!</v>
      </c>
      <c r="FX56" s="30" t="e">
        <f t="shared" si="42"/>
        <v>#DIV/0!</v>
      </c>
      <c r="FY56" s="30" t="e">
        <f t="shared" si="42"/>
        <v>#DIV/0!</v>
      </c>
      <c r="FZ56" s="30" t="e">
        <f t="shared" si="42"/>
        <v>#DIV/0!</v>
      </c>
      <c r="GA56" s="30" t="e">
        <f t="shared" si="42"/>
        <v>#DIV/0!</v>
      </c>
    </row>
    <row r="57" spans="1:183" ht="15.75" thickBot="1">
      <c r="A57" s="42" t="s">
        <v>32</v>
      </c>
      <c r="B57" s="43" t="e">
        <f>B56/C56/D56/E56/F56/G56/H56</f>
        <v>#DIV/0!</v>
      </c>
      <c r="C57" s="44"/>
      <c r="D57" s="44"/>
      <c r="E57" s="44"/>
      <c r="F57" s="44"/>
      <c r="G57" s="44"/>
      <c r="H57" s="45"/>
    </row>
    <row r="59" spans="1:183" ht="15.75" thickBot="1"/>
    <row r="60" spans="1:183" ht="18">
      <c r="A60" s="33"/>
      <c r="B60" s="34" t="s">
        <v>14</v>
      </c>
      <c r="C60" s="34" t="s">
        <v>12</v>
      </c>
      <c r="D60" s="34" t="s">
        <v>16</v>
      </c>
      <c r="E60" s="34" t="s">
        <v>28</v>
      </c>
      <c r="F60" s="34" t="s">
        <v>13</v>
      </c>
      <c r="G60" s="34" t="s">
        <v>15</v>
      </c>
      <c r="H60" s="35"/>
    </row>
    <row r="61" spans="1:183">
      <c r="A61" s="36"/>
      <c r="B61" s="23">
        <f t="shared" ref="B61:F61" si="43">B47</f>
        <v>0</v>
      </c>
      <c r="C61" s="24">
        <f t="shared" si="43"/>
        <v>1</v>
      </c>
      <c r="D61" s="25">
        <f t="shared" si="43"/>
        <v>0</v>
      </c>
      <c r="E61" s="26">
        <f t="shared" si="43"/>
        <v>222.2222222222222</v>
      </c>
      <c r="F61" s="27">
        <f t="shared" si="43"/>
        <v>3</v>
      </c>
      <c r="G61" s="28">
        <v>0.5</v>
      </c>
      <c r="H61" s="37"/>
    </row>
    <row r="62" spans="1:183">
      <c r="A62" s="38" t="s">
        <v>30</v>
      </c>
      <c r="B62" s="29" t="e">
        <f>B61/C61/D61/E61/F61/G61</f>
        <v>#DIV/0!</v>
      </c>
      <c r="C62" s="39"/>
      <c r="D62" s="39"/>
      <c r="E62" s="39"/>
      <c r="F62" s="39"/>
      <c r="G62" s="39"/>
      <c r="H62" s="37"/>
    </row>
    <row r="63" spans="1:183">
      <c r="A63" s="36"/>
      <c r="B63" s="39"/>
      <c r="C63" s="39"/>
      <c r="D63" s="39"/>
      <c r="E63" s="39"/>
      <c r="F63" s="39"/>
      <c r="G63" s="39"/>
      <c r="H63" s="37"/>
    </row>
    <row r="64" spans="1:183">
      <c r="A64" s="36"/>
      <c r="B64" s="2" t="s">
        <v>14</v>
      </c>
      <c r="C64" s="13">
        <v>1.5E-3</v>
      </c>
      <c r="D64" s="2" t="s">
        <v>16</v>
      </c>
      <c r="E64" s="2" t="s">
        <v>15</v>
      </c>
      <c r="F64" s="39"/>
      <c r="G64" s="39"/>
      <c r="H64" s="37"/>
      <c r="I64" t="s">
        <v>30</v>
      </c>
      <c r="J64" s="30" t="e">
        <f>$B$61/$C$61/$D$61/J$36/$G$61</f>
        <v>#DIV/0!</v>
      </c>
      <c r="K64" s="30" t="e">
        <f t="shared" ref="K64:BV64" si="44">$B$61/$C$61/$D$61/K$36/$G$61</f>
        <v>#DIV/0!</v>
      </c>
      <c r="L64" s="30" t="e">
        <f t="shared" si="44"/>
        <v>#DIV/0!</v>
      </c>
      <c r="M64" s="30" t="e">
        <f t="shared" si="44"/>
        <v>#DIV/0!</v>
      </c>
      <c r="N64" s="30" t="e">
        <f t="shared" si="44"/>
        <v>#DIV/0!</v>
      </c>
      <c r="O64" s="30" t="e">
        <f t="shared" si="44"/>
        <v>#DIV/0!</v>
      </c>
      <c r="P64" s="30" t="e">
        <f t="shared" si="44"/>
        <v>#DIV/0!</v>
      </c>
      <c r="Q64" s="30" t="e">
        <f t="shared" si="44"/>
        <v>#DIV/0!</v>
      </c>
      <c r="R64" s="30" t="e">
        <f t="shared" si="44"/>
        <v>#DIV/0!</v>
      </c>
      <c r="S64" s="30" t="e">
        <f t="shared" si="44"/>
        <v>#DIV/0!</v>
      </c>
      <c r="T64" s="30" t="e">
        <f t="shared" si="44"/>
        <v>#DIV/0!</v>
      </c>
      <c r="U64" s="30" t="e">
        <f t="shared" si="44"/>
        <v>#DIV/0!</v>
      </c>
      <c r="V64" s="30" t="e">
        <f t="shared" si="44"/>
        <v>#DIV/0!</v>
      </c>
      <c r="W64" s="30" t="e">
        <f t="shared" si="44"/>
        <v>#DIV/0!</v>
      </c>
      <c r="X64" s="30" t="e">
        <f t="shared" si="44"/>
        <v>#DIV/0!</v>
      </c>
      <c r="Y64" s="30" t="e">
        <f t="shared" si="44"/>
        <v>#DIV/0!</v>
      </c>
      <c r="Z64" s="30" t="e">
        <f t="shared" si="44"/>
        <v>#DIV/0!</v>
      </c>
      <c r="AA64" s="30" t="e">
        <f t="shared" si="44"/>
        <v>#DIV/0!</v>
      </c>
      <c r="AB64" s="30" t="e">
        <f t="shared" si="44"/>
        <v>#DIV/0!</v>
      </c>
      <c r="AC64" s="30" t="e">
        <f t="shared" si="44"/>
        <v>#DIV/0!</v>
      </c>
      <c r="AD64" s="30" t="e">
        <f t="shared" si="44"/>
        <v>#DIV/0!</v>
      </c>
      <c r="AE64" s="30" t="e">
        <f t="shared" si="44"/>
        <v>#DIV/0!</v>
      </c>
      <c r="AF64" s="30" t="e">
        <f t="shared" si="44"/>
        <v>#DIV/0!</v>
      </c>
      <c r="AG64" s="30" t="e">
        <f t="shared" si="44"/>
        <v>#DIV/0!</v>
      </c>
      <c r="AH64" s="30" t="e">
        <f t="shared" si="44"/>
        <v>#DIV/0!</v>
      </c>
      <c r="AI64" s="30" t="e">
        <f t="shared" si="44"/>
        <v>#DIV/0!</v>
      </c>
      <c r="AJ64" s="30" t="e">
        <f t="shared" si="44"/>
        <v>#DIV/0!</v>
      </c>
      <c r="AK64" s="30" t="e">
        <f t="shared" si="44"/>
        <v>#DIV/0!</v>
      </c>
      <c r="AL64" s="30" t="e">
        <f t="shared" si="44"/>
        <v>#DIV/0!</v>
      </c>
      <c r="AM64" s="30" t="e">
        <f t="shared" si="44"/>
        <v>#DIV/0!</v>
      </c>
      <c r="AN64" s="30" t="e">
        <f t="shared" si="44"/>
        <v>#DIV/0!</v>
      </c>
      <c r="AO64" s="30" t="e">
        <f t="shared" si="44"/>
        <v>#DIV/0!</v>
      </c>
      <c r="AP64" s="30" t="e">
        <f t="shared" si="44"/>
        <v>#DIV/0!</v>
      </c>
      <c r="AQ64" s="30" t="e">
        <f t="shared" si="44"/>
        <v>#DIV/0!</v>
      </c>
      <c r="AR64" s="30" t="e">
        <f t="shared" si="44"/>
        <v>#DIV/0!</v>
      </c>
      <c r="AS64" s="30" t="e">
        <f t="shared" si="44"/>
        <v>#DIV/0!</v>
      </c>
      <c r="AT64" s="30" t="e">
        <f t="shared" si="44"/>
        <v>#DIV/0!</v>
      </c>
      <c r="AU64" s="30" t="e">
        <f t="shared" si="44"/>
        <v>#DIV/0!</v>
      </c>
      <c r="AV64" s="30" t="e">
        <f t="shared" si="44"/>
        <v>#DIV/0!</v>
      </c>
      <c r="AW64" s="30" t="e">
        <f t="shared" si="44"/>
        <v>#DIV/0!</v>
      </c>
      <c r="AX64" s="30" t="e">
        <f t="shared" si="44"/>
        <v>#DIV/0!</v>
      </c>
      <c r="AY64" s="30" t="e">
        <f t="shared" si="44"/>
        <v>#DIV/0!</v>
      </c>
      <c r="AZ64" s="30" t="e">
        <f t="shared" si="44"/>
        <v>#DIV/0!</v>
      </c>
      <c r="BA64" s="30" t="e">
        <f t="shared" si="44"/>
        <v>#DIV/0!</v>
      </c>
      <c r="BB64" s="30" t="e">
        <f t="shared" si="44"/>
        <v>#DIV/0!</v>
      </c>
      <c r="BC64" s="30" t="e">
        <f t="shared" si="44"/>
        <v>#DIV/0!</v>
      </c>
      <c r="BD64" s="30" t="e">
        <f t="shared" si="44"/>
        <v>#DIV/0!</v>
      </c>
      <c r="BE64" s="30" t="e">
        <f t="shared" si="44"/>
        <v>#DIV/0!</v>
      </c>
      <c r="BF64" s="30" t="e">
        <f t="shared" si="44"/>
        <v>#DIV/0!</v>
      </c>
      <c r="BG64" s="30" t="e">
        <f t="shared" si="44"/>
        <v>#DIV/0!</v>
      </c>
      <c r="BH64" s="30" t="e">
        <f t="shared" si="44"/>
        <v>#DIV/0!</v>
      </c>
      <c r="BI64" s="30" t="e">
        <f t="shared" si="44"/>
        <v>#DIV/0!</v>
      </c>
      <c r="BJ64" s="30" t="e">
        <f t="shared" si="44"/>
        <v>#DIV/0!</v>
      </c>
      <c r="BK64" s="30" t="e">
        <f t="shared" si="44"/>
        <v>#DIV/0!</v>
      </c>
      <c r="BL64" s="30" t="e">
        <f t="shared" si="44"/>
        <v>#DIV/0!</v>
      </c>
      <c r="BM64" s="30" t="e">
        <f t="shared" si="44"/>
        <v>#DIV/0!</v>
      </c>
      <c r="BN64" s="30" t="e">
        <f t="shared" si="44"/>
        <v>#DIV/0!</v>
      </c>
      <c r="BO64" s="30" t="e">
        <f t="shared" si="44"/>
        <v>#DIV/0!</v>
      </c>
      <c r="BP64" s="30" t="e">
        <f t="shared" si="44"/>
        <v>#DIV/0!</v>
      </c>
      <c r="BQ64" s="30" t="e">
        <f t="shared" si="44"/>
        <v>#DIV/0!</v>
      </c>
      <c r="BR64" s="30" t="e">
        <f t="shared" si="44"/>
        <v>#DIV/0!</v>
      </c>
      <c r="BS64" s="30" t="e">
        <f t="shared" si="44"/>
        <v>#DIV/0!</v>
      </c>
      <c r="BT64" s="30" t="e">
        <f t="shared" si="44"/>
        <v>#DIV/0!</v>
      </c>
      <c r="BU64" s="30" t="e">
        <f t="shared" si="44"/>
        <v>#DIV/0!</v>
      </c>
      <c r="BV64" s="30" t="e">
        <f t="shared" si="44"/>
        <v>#DIV/0!</v>
      </c>
      <c r="BW64" s="30" t="e">
        <f t="shared" ref="BW64:EH64" si="45">$B$61/$C$61/$D$61/BW$36/$G$61</f>
        <v>#DIV/0!</v>
      </c>
      <c r="BX64" s="30" t="e">
        <f t="shared" si="45"/>
        <v>#DIV/0!</v>
      </c>
      <c r="BY64" s="30" t="e">
        <f t="shared" si="45"/>
        <v>#DIV/0!</v>
      </c>
      <c r="BZ64" s="30" t="e">
        <f t="shared" si="45"/>
        <v>#DIV/0!</v>
      </c>
      <c r="CA64" s="30" t="e">
        <f t="shared" si="45"/>
        <v>#DIV/0!</v>
      </c>
      <c r="CB64" s="30" t="e">
        <f t="shared" si="45"/>
        <v>#DIV/0!</v>
      </c>
      <c r="CC64" s="30" t="e">
        <f t="shared" si="45"/>
        <v>#DIV/0!</v>
      </c>
      <c r="CD64" s="30" t="e">
        <f t="shared" si="45"/>
        <v>#DIV/0!</v>
      </c>
      <c r="CE64" s="30" t="e">
        <f t="shared" si="45"/>
        <v>#DIV/0!</v>
      </c>
      <c r="CF64" s="30" t="e">
        <f t="shared" si="45"/>
        <v>#DIV/0!</v>
      </c>
      <c r="CG64" s="30" t="e">
        <f t="shared" si="45"/>
        <v>#DIV/0!</v>
      </c>
      <c r="CH64" s="30" t="e">
        <f t="shared" si="45"/>
        <v>#DIV/0!</v>
      </c>
      <c r="CI64" s="30" t="e">
        <f t="shared" si="45"/>
        <v>#DIV/0!</v>
      </c>
      <c r="CJ64" s="30" t="e">
        <f t="shared" si="45"/>
        <v>#DIV/0!</v>
      </c>
      <c r="CK64" s="30" t="e">
        <f t="shared" si="45"/>
        <v>#DIV/0!</v>
      </c>
      <c r="CL64" s="30" t="e">
        <f t="shared" si="45"/>
        <v>#DIV/0!</v>
      </c>
      <c r="CM64" s="30" t="e">
        <f t="shared" si="45"/>
        <v>#DIV/0!</v>
      </c>
      <c r="CN64" s="30" t="e">
        <f t="shared" si="45"/>
        <v>#DIV/0!</v>
      </c>
      <c r="CO64" s="30" t="e">
        <f t="shared" si="45"/>
        <v>#DIV/0!</v>
      </c>
      <c r="CP64" s="30" t="e">
        <f t="shared" si="45"/>
        <v>#DIV/0!</v>
      </c>
      <c r="CQ64" s="30" t="e">
        <f t="shared" si="45"/>
        <v>#DIV/0!</v>
      </c>
      <c r="CR64" s="30" t="e">
        <f t="shared" si="45"/>
        <v>#DIV/0!</v>
      </c>
      <c r="CS64" s="30" t="e">
        <f t="shared" si="45"/>
        <v>#DIV/0!</v>
      </c>
      <c r="CT64" s="30" t="e">
        <f t="shared" si="45"/>
        <v>#DIV/0!</v>
      </c>
      <c r="CU64" s="30" t="e">
        <f t="shared" si="45"/>
        <v>#DIV/0!</v>
      </c>
      <c r="CV64" s="30" t="e">
        <f t="shared" si="45"/>
        <v>#DIV/0!</v>
      </c>
      <c r="CW64" s="30" t="e">
        <f t="shared" si="45"/>
        <v>#DIV/0!</v>
      </c>
      <c r="CX64" s="30" t="e">
        <f t="shared" si="45"/>
        <v>#DIV/0!</v>
      </c>
      <c r="CY64" s="30" t="e">
        <f t="shared" si="45"/>
        <v>#DIV/0!</v>
      </c>
      <c r="CZ64" s="30" t="e">
        <f t="shared" si="45"/>
        <v>#DIV/0!</v>
      </c>
      <c r="DA64" s="30" t="e">
        <f t="shared" si="45"/>
        <v>#DIV/0!</v>
      </c>
      <c r="DB64" s="30" t="e">
        <f t="shared" si="45"/>
        <v>#DIV/0!</v>
      </c>
      <c r="DC64" s="30" t="e">
        <f t="shared" si="45"/>
        <v>#DIV/0!</v>
      </c>
      <c r="DD64" s="30" t="e">
        <f t="shared" si="45"/>
        <v>#DIV/0!</v>
      </c>
      <c r="DE64" s="30" t="e">
        <f t="shared" si="45"/>
        <v>#DIV/0!</v>
      </c>
      <c r="DF64" s="30" t="e">
        <f t="shared" si="45"/>
        <v>#DIV/0!</v>
      </c>
      <c r="DG64" s="30" t="e">
        <f t="shared" si="45"/>
        <v>#DIV/0!</v>
      </c>
      <c r="DH64" s="30" t="e">
        <f t="shared" si="45"/>
        <v>#DIV/0!</v>
      </c>
      <c r="DI64" s="30" t="e">
        <f t="shared" si="45"/>
        <v>#DIV/0!</v>
      </c>
      <c r="DJ64" s="30" t="e">
        <f t="shared" si="45"/>
        <v>#DIV/0!</v>
      </c>
      <c r="DK64" s="30" t="e">
        <f t="shared" si="45"/>
        <v>#DIV/0!</v>
      </c>
      <c r="DL64" s="30" t="e">
        <f t="shared" si="45"/>
        <v>#DIV/0!</v>
      </c>
      <c r="DM64" s="30" t="e">
        <f t="shared" si="45"/>
        <v>#DIV/0!</v>
      </c>
      <c r="DN64" s="30" t="e">
        <f t="shared" si="45"/>
        <v>#DIV/0!</v>
      </c>
      <c r="DO64" s="30" t="e">
        <f t="shared" si="45"/>
        <v>#DIV/0!</v>
      </c>
      <c r="DP64" s="30" t="e">
        <f t="shared" si="45"/>
        <v>#DIV/0!</v>
      </c>
      <c r="DQ64" s="30" t="e">
        <f t="shared" si="45"/>
        <v>#DIV/0!</v>
      </c>
      <c r="DR64" s="30" t="e">
        <f t="shared" si="45"/>
        <v>#DIV/0!</v>
      </c>
      <c r="DS64" s="30" t="e">
        <f t="shared" si="45"/>
        <v>#DIV/0!</v>
      </c>
      <c r="DT64" s="30" t="e">
        <f t="shared" si="45"/>
        <v>#DIV/0!</v>
      </c>
      <c r="DU64" s="30" t="e">
        <f t="shared" si="45"/>
        <v>#DIV/0!</v>
      </c>
      <c r="DV64" s="30" t="e">
        <f t="shared" si="45"/>
        <v>#DIV/0!</v>
      </c>
      <c r="DW64" s="30" t="e">
        <f t="shared" si="45"/>
        <v>#DIV/0!</v>
      </c>
      <c r="DX64" s="30" t="e">
        <f t="shared" si="45"/>
        <v>#DIV/0!</v>
      </c>
      <c r="DY64" s="30" t="e">
        <f t="shared" si="45"/>
        <v>#DIV/0!</v>
      </c>
      <c r="DZ64" s="30" t="e">
        <f t="shared" si="45"/>
        <v>#DIV/0!</v>
      </c>
      <c r="EA64" s="30" t="e">
        <f t="shared" si="45"/>
        <v>#DIV/0!</v>
      </c>
      <c r="EB64" s="30" t="e">
        <f t="shared" si="45"/>
        <v>#DIV/0!</v>
      </c>
      <c r="EC64" s="30" t="e">
        <f t="shared" si="45"/>
        <v>#DIV/0!</v>
      </c>
      <c r="ED64" s="30" t="e">
        <f t="shared" si="45"/>
        <v>#DIV/0!</v>
      </c>
      <c r="EE64" s="30" t="e">
        <f t="shared" si="45"/>
        <v>#DIV/0!</v>
      </c>
      <c r="EF64" s="30" t="e">
        <f t="shared" si="45"/>
        <v>#DIV/0!</v>
      </c>
      <c r="EG64" s="30" t="e">
        <f t="shared" si="45"/>
        <v>#DIV/0!</v>
      </c>
      <c r="EH64" s="30" t="e">
        <f t="shared" si="45"/>
        <v>#DIV/0!</v>
      </c>
      <c r="EI64" s="30" t="e">
        <f t="shared" ref="EI64:GA64" si="46">$B$61/$C$61/$D$61/EI$36/$G$61</f>
        <v>#DIV/0!</v>
      </c>
      <c r="EJ64" s="30" t="e">
        <f t="shared" si="46"/>
        <v>#DIV/0!</v>
      </c>
      <c r="EK64" s="30" t="e">
        <f t="shared" si="46"/>
        <v>#DIV/0!</v>
      </c>
      <c r="EL64" s="30" t="e">
        <f t="shared" si="46"/>
        <v>#DIV/0!</v>
      </c>
      <c r="EM64" s="30" t="e">
        <f t="shared" si="46"/>
        <v>#DIV/0!</v>
      </c>
      <c r="EN64" s="30" t="e">
        <f t="shared" si="46"/>
        <v>#DIV/0!</v>
      </c>
      <c r="EO64" s="30" t="e">
        <f t="shared" si="46"/>
        <v>#DIV/0!</v>
      </c>
      <c r="EP64" s="30" t="e">
        <f t="shared" si="46"/>
        <v>#DIV/0!</v>
      </c>
      <c r="EQ64" s="30" t="e">
        <f t="shared" si="46"/>
        <v>#DIV/0!</v>
      </c>
      <c r="ER64" s="30" t="e">
        <f t="shared" si="46"/>
        <v>#DIV/0!</v>
      </c>
      <c r="ES64" s="30" t="e">
        <f t="shared" si="46"/>
        <v>#DIV/0!</v>
      </c>
      <c r="ET64" s="30" t="e">
        <f t="shared" si="46"/>
        <v>#DIV/0!</v>
      </c>
      <c r="EU64" s="30" t="e">
        <f t="shared" si="46"/>
        <v>#DIV/0!</v>
      </c>
      <c r="EV64" s="30" t="e">
        <f t="shared" si="46"/>
        <v>#DIV/0!</v>
      </c>
      <c r="EW64" s="30" t="e">
        <f t="shared" si="46"/>
        <v>#DIV/0!</v>
      </c>
      <c r="EX64" s="30" t="e">
        <f t="shared" si="46"/>
        <v>#DIV/0!</v>
      </c>
      <c r="EY64" s="30" t="e">
        <f t="shared" si="46"/>
        <v>#DIV/0!</v>
      </c>
      <c r="EZ64" s="30" t="e">
        <f t="shared" si="46"/>
        <v>#DIV/0!</v>
      </c>
      <c r="FA64" s="30" t="e">
        <f t="shared" si="46"/>
        <v>#DIV/0!</v>
      </c>
      <c r="FB64" s="30" t="e">
        <f t="shared" si="46"/>
        <v>#DIV/0!</v>
      </c>
      <c r="FC64" s="30" t="e">
        <f t="shared" si="46"/>
        <v>#DIV/0!</v>
      </c>
      <c r="FD64" s="30" t="e">
        <f t="shared" si="46"/>
        <v>#DIV/0!</v>
      </c>
      <c r="FE64" s="30" t="e">
        <f t="shared" si="46"/>
        <v>#DIV/0!</v>
      </c>
      <c r="FF64" s="30" t="e">
        <f t="shared" si="46"/>
        <v>#DIV/0!</v>
      </c>
      <c r="FG64" s="30" t="e">
        <f t="shared" si="46"/>
        <v>#DIV/0!</v>
      </c>
      <c r="FH64" s="30" t="e">
        <f t="shared" si="46"/>
        <v>#DIV/0!</v>
      </c>
      <c r="FI64" s="30" t="e">
        <f t="shared" si="46"/>
        <v>#DIV/0!</v>
      </c>
      <c r="FJ64" s="30" t="e">
        <f t="shared" si="46"/>
        <v>#DIV/0!</v>
      </c>
      <c r="FK64" s="30" t="e">
        <f t="shared" si="46"/>
        <v>#DIV/0!</v>
      </c>
      <c r="FL64" s="30" t="e">
        <f t="shared" si="46"/>
        <v>#DIV/0!</v>
      </c>
      <c r="FM64" s="30" t="e">
        <f t="shared" si="46"/>
        <v>#DIV/0!</v>
      </c>
      <c r="FN64" s="30" t="e">
        <f t="shared" si="46"/>
        <v>#DIV/0!</v>
      </c>
      <c r="FO64" s="30" t="e">
        <f t="shared" si="46"/>
        <v>#DIV/0!</v>
      </c>
      <c r="FP64" s="30" t="e">
        <f t="shared" si="46"/>
        <v>#DIV/0!</v>
      </c>
      <c r="FQ64" s="30" t="e">
        <f t="shared" si="46"/>
        <v>#DIV/0!</v>
      </c>
      <c r="FR64" s="30" t="e">
        <f t="shared" si="46"/>
        <v>#DIV/0!</v>
      </c>
      <c r="FS64" s="30" t="e">
        <f t="shared" si="46"/>
        <v>#DIV/0!</v>
      </c>
      <c r="FT64" s="30" t="e">
        <f t="shared" si="46"/>
        <v>#DIV/0!</v>
      </c>
      <c r="FU64" s="30" t="e">
        <f t="shared" si="46"/>
        <v>#DIV/0!</v>
      </c>
      <c r="FV64" s="30" t="e">
        <f t="shared" si="46"/>
        <v>#DIV/0!</v>
      </c>
      <c r="FW64" s="30" t="e">
        <f t="shared" si="46"/>
        <v>#DIV/0!</v>
      </c>
      <c r="FX64" s="30" t="e">
        <f t="shared" si="46"/>
        <v>#DIV/0!</v>
      </c>
      <c r="FY64" s="30" t="e">
        <f t="shared" si="46"/>
        <v>#DIV/0!</v>
      </c>
      <c r="FZ64" s="30" t="e">
        <f t="shared" si="46"/>
        <v>#DIV/0!</v>
      </c>
      <c r="GA64" s="30" t="e">
        <f t="shared" si="46"/>
        <v>#DIV/0!</v>
      </c>
    </row>
    <row r="65" spans="1:183">
      <c r="A65" s="36"/>
      <c r="B65" s="19">
        <f>B56</f>
        <v>0</v>
      </c>
      <c r="C65" s="31">
        <f>C64</f>
        <v>1.5E-3</v>
      </c>
      <c r="D65" s="6">
        <f>D61</f>
        <v>0</v>
      </c>
      <c r="E65" s="60">
        <f>G61</f>
        <v>0.5</v>
      </c>
      <c r="F65" s="39"/>
      <c r="G65" s="39"/>
      <c r="H65" s="37"/>
      <c r="I65" t="s">
        <v>31</v>
      </c>
      <c r="J65" t="e">
        <f>$B$65*$C$65/$D$65/$E$65</f>
        <v>#DIV/0!</v>
      </c>
      <c r="K65" t="e">
        <f t="shared" ref="K65:BV65" si="47">$B$65*$C$65/$D$65/$E$65</f>
        <v>#DIV/0!</v>
      </c>
      <c r="L65" t="e">
        <f t="shared" si="47"/>
        <v>#DIV/0!</v>
      </c>
      <c r="M65" t="e">
        <f t="shared" si="47"/>
        <v>#DIV/0!</v>
      </c>
      <c r="N65" t="e">
        <f t="shared" si="47"/>
        <v>#DIV/0!</v>
      </c>
      <c r="O65" t="e">
        <f t="shared" si="47"/>
        <v>#DIV/0!</v>
      </c>
      <c r="P65" t="e">
        <f t="shared" si="47"/>
        <v>#DIV/0!</v>
      </c>
      <c r="Q65" t="e">
        <f t="shared" si="47"/>
        <v>#DIV/0!</v>
      </c>
      <c r="R65" t="e">
        <f t="shared" si="47"/>
        <v>#DIV/0!</v>
      </c>
      <c r="S65" t="e">
        <f t="shared" si="47"/>
        <v>#DIV/0!</v>
      </c>
      <c r="T65" t="e">
        <f t="shared" si="47"/>
        <v>#DIV/0!</v>
      </c>
      <c r="U65" t="e">
        <f t="shared" si="47"/>
        <v>#DIV/0!</v>
      </c>
      <c r="V65" t="e">
        <f t="shared" si="47"/>
        <v>#DIV/0!</v>
      </c>
      <c r="W65" t="e">
        <f t="shared" si="47"/>
        <v>#DIV/0!</v>
      </c>
      <c r="X65" t="e">
        <f t="shared" si="47"/>
        <v>#DIV/0!</v>
      </c>
      <c r="Y65" t="e">
        <f t="shared" si="47"/>
        <v>#DIV/0!</v>
      </c>
      <c r="Z65" t="e">
        <f t="shared" si="47"/>
        <v>#DIV/0!</v>
      </c>
      <c r="AA65" t="e">
        <f t="shared" si="47"/>
        <v>#DIV/0!</v>
      </c>
      <c r="AB65" t="e">
        <f t="shared" si="47"/>
        <v>#DIV/0!</v>
      </c>
      <c r="AC65" t="e">
        <f t="shared" si="47"/>
        <v>#DIV/0!</v>
      </c>
      <c r="AD65" t="e">
        <f t="shared" si="47"/>
        <v>#DIV/0!</v>
      </c>
      <c r="AE65" t="e">
        <f t="shared" si="47"/>
        <v>#DIV/0!</v>
      </c>
      <c r="AF65" t="e">
        <f t="shared" si="47"/>
        <v>#DIV/0!</v>
      </c>
      <c r="AG65" t="e">
        <f t="shared" si="47"/>
        <v>#DIV/0!</v>
      </c>
      <c r="AH65" t="e">
        <f t="shared" si="47"/>
        <v>#DIV/0!</v>
      </c>
      <c r="AI65" t="e">
        <f t="shared" si="47"/>
        <v>#DIV/0!</v>
      </c>
      <c r="AJ65" t="e">
        <f t="shared" si="47"/>
        <v>#DIV/0!</v>
      </c>
      <c r="AK65" t="e">
        <f t="shared" si="47"/>
        <v>#DIV/0!</v>
      </c>
      <c r="AL65" t="e">
        <f t="shared" si="47"/>
        <v>#DIV/0!</v>
      </c>
      <c r="AM65" t="e">
        <f t="shared" si="47"/>
        <v>#DIV/0!</v>
      </c>
      <c r="AN65" t="e">
        <f t="shared" si="47"/>
        <v>#DIV/0!</v>
      </c>
      <c r="AO65" t="e">
        <f t="shared" si="47"/>
        <v>#DIV/0!</v>
      </c>
      <c r="AP65" t="e">
        <f t="shared" si="47"/>
        <v>#DIV/0!</v>
      </c>
      <c r="AQ65" t="e">
        <f t="shared" si="47"/>
        <v>#DIV/0!</v>
      </c>
      <c r="AR65" t="e">
        <f t="shared" si="47"/>
        <v>#DIV/0!</v>
      </c>
      <c r="AS65" t="e">
        <f t="shared" si="47"/>
        <v>#DIV/0!</v>
      </c>
      <c r="AT65" t="e">
        <f t="shared" si="47"/>
        <v>#DIV/0!</v>
      </c>
      <c r="AU65" t="e">
        <f t="shared" si="47"/>
        <v>#DIV/0!</v>
      </c>
      <c r="AV65" t="e">
        <f t="shared" si="47"/>
        <v>#DIV/0!</v>
      </c>
      <c r="AW65" t="e">
        <f t="shared" si="47"/>
        <v>#DIV/0!</v>
      </c>
      <c r="AX65" t="e">
        <f t="shared" si="47"/>
        <v>#DIV/0!</v>
      </c>
      <c r="AY65" t="e">
        <f t="shared" si="47"/>
        <v>#DIV/0!</v>
      </c>
      <c r="AZ65" t="e">
        <f t="shared" si="47"/>
        <v>#DIV/0!</v>
      </c>
      <c r="BA65" t="e">
        <f t="shared" si="47"/>
        <v>#DIV/0!</v>
      </c>
      <c r="BB65" t="e">
        <f t="shared" si="47"/>
        <v>#DIV/0!</v>
      </c>
      <c r="BC65" t="e">
        <f t="shared" si="47"/>
        <v>#DIV/0!</v>
      </c>
      <c r="BD65" t="e">
        <f t="shared" si="47"/>
        <v>#DIV/0!</v>
      </c>
      <c r="BE65" t="e">
        <f t="shared" si="47"/>
        <v>#DIV/0!</v>
      </c>
      <c r="BF65" t="e">
        <f t="shared" si="47"/>
        <v>#DIV/0!</v>
      </c>
      <c r="BG65" t="e">
        <f t="shared" si="47"/>
        <v>#DIV/0!</v>
      </c>
      <c r="BH65" t="e">
        <f t="shared" si="47"/>
        <v>#DIV/0!</v>
      </c>
      <c r="BI65" t="e">
        <f t="shared" si="47"/>
        <v>#DIV/0!</v>
      </c>
      <c r="BJ65" t="e">
        <f t="shared" si="47"/>
        <v>#DIV/0!</v>
      </c>
      <c r="BK65" t="e">
        <f t="shared" si="47"/>
        <v>#DIV/0!</v>
      </c>
      <c r="BL65" t="e">
        <f t="shared" si="47"/>
        <v>#DIV/0!</v>
      </c>
      <c r="BM65" t="e">
        <f t="shared" si="47"/>
        <v>#DIV/0!</v>
      </c>
      <c r="BN65" t="e">
        <f t="shared" si="47"/>
        <v>#DIV/0!</v>
      </c>
      <c r="BO65" t="e">
        <f t="shared" si="47"/>
        <v>#DIV/0!</v>
      </c>
      <c r="BP65" t="e">
        <f t="shared" si="47"/>
        <v>#DIV/0!</v>
      </c>
      <c r="BQ65" t="e">
        <f t="shared" si="47"/>
        <v>#DIV/0!</v>
      </c>
      <c r="BR65" t="e">
        <f t="shared" si="47"/>
        <v>#DIV/0!</v>
      </c>
      <c r="BS65" t="e">
        <f t="shared" si="47"/>
        <v>#DIV/0!</v>
      </c>
      <c r="BT65" t="e">
        <f t="shared" si="47"/>
        <v>#DIV/0!</v>
      </c>
      <c r="BU65" t="e">
        <f t="shared" si="47"/>
        <v>#DIV/0!</v>
      </c>
      <c r="BV65" t="e">
        <f t="shared" si="47"/>
        <v>#DIV/0!</v>
      </c>
      <c r="BW65" t="e">
        <f t="shared" ref="BW65:EH65" si="48">$B$65*$C$65/$D$65/$E$65</f>
        <v>#DIV/0!</v>
      </c>
      <c r="BX65" t="e">
        <f t="shared" si="48"/>
        <v>#DIV/0!</v>
      </c>
      <c r="BY65" t="e">
        <f t="shared" si="48"/>
        <v>#DIV/0!</v>
      </c>
      <c r="BZ65" t="e">
        <f t="shared" si="48"/>
        <v>#DIV/0!</v>
      </c>
      <c r="CA65" t="e">
        <f t="shared" si="48"/>
        <v>#DIV/0!</v>
      </c>
      <c r="CB65" t="e">
        <f t="shared" si="48"/>
        <v>#DIV/0!</v>
      </c>
      <c r="CC65" t="e">
        <f t="shared" si="48"/>
        <v>#DIV/0!</v>
      </c>
      <c r="CD65" t="e">
        <f t="shared" si="48"/>
        <v>#DIV/0!</v>
      </c>
      <c r="CE65" t="e">
        <f t="shared" si="48"/>
        <v>#DIV/0!</v>
      </c>
      <c r="CF65" t="e">
        <f t="shared" si="48"/>
        <v>#DIV/0!</v>
      </c>
      <c r="CG65" t="e">
        <f t="shared" si="48"/>
        <v>#DIV/0!</v>
      </c>
      <c r="CH65" t="e">
        <f t="shared" si="48"/>
        <v>#DIV/0!</v>
      </c>
      <c r="CI65" t="e">
        <f t="shared" si="48"/>
        <v>#DIV/0!</v>
      </c>
      <c r="CJ65" t="e">
        <f t="shared" si="48"/>
        <v>#DIV/0!</v>
      </c>
      <c r="CK65" t="e">
        <f t="shared" si="48"/>
        <v>#DIV/0!</v>
      </c>
      <c r="CL65" t="e">
        <f t="shared" si="48"/>
        <v>#DIV/0!</v>
      </c>
      <c r="CM65" t="e">
        <f t="shared" si="48"/>
        <v>#DIV/0!</v>
      </c>
      <c r="CN65" t="e">
        <f t="shared" si="48"/>
        <v>#DIV/0!</v>
      </c>
      <c r="CO65" t="e">
        <f t="shared" si="48"/>
        <v>#DIV/0!</v>
      </c>
      <c r="CP65" t="e">
        <f t="shared" si="48"/>
        <v>#DIV/0!</v>
      </c>
      <c r="CQ65" t="e">
        <f t="shared" si="48"/>
        <v>#DIV/0!</v>
      </c>
      <c r="CR65" t="e">
        <f t="shared" si="48"/>
        <v>#DIV/0!</v>
      </c>
      <c r="CS65" t="e">
        <f t="shared" si="48"/>
        <v>#DIV/0!</v>
      </c>
      <c r="CT65" t="e">
        <f t="shared" si="48"/>
        <v>#DIV/0!</v>
      </c>
      <c r="CU65" t="e">
        <f t="shared" si="48"/>
        <v>#DIV/0!</v>
      </c>
      <c r="CV65" t="e">
        <f t="shared" si="48"/>
        <v>#DIV/0!</v>
      </c>
      <c r="CW65" t="e">
        <f t="shared" si="48"/>
        <v>#DIV/0!</v>
      </c>
      <c r="CX65" t="e">
        <f t="shared" si="48"/>
        <v>#DIV/0!</v>
      </c>
      <c r="CY65" t="e">
        <f t="shared" si="48"/>
        <v>#DIV/0!</v>
      </c>
      <c r="CZ65" t="e">
        <f t="shared" si="48"/>
        <v>#DIV/0!</v>
      </c>
      <c r="DA65" t="e">
        <f t="shared" si="48"/>
        <v>#DIV/0!</v>
      </c>
      <c r="DB65" t="e">
        <f t="shared" si="48"/>
        <v>#DIV/0!</v>
      </c>
      <c r="DC65" t="e">
        <f t="shared" si="48"/>
        <v>#DIV/0!</v>
      </c>
      <c r="DD65" t="e">
        <f t="shared" si="48"/>
        <v>#DIV/0!</v>
      </c>
      <c r="DE65" t="e">
        <f t="shared" si="48"/>
        <v>#DIV/0!</v>
      </c>
      <c r="DF65" t="e">
        <f t="shared" si="48"/>
        <v>#DIV/0!</v>
      </c>
      <c r="DG65" t="e">
        <f t="shared" si="48"/>
        <v>#DIV/0!</v>
      </c>
      <c r="DH65" t="e">
        <f t="shared" si="48"/>
        <v>#DIV/0!</v>
      </c>
      <c r="DI65" t="e">
        <f t="shared" si="48"/>
        <v>#DIV/0!</v>
      </c>
      <c r="DJ65" t="e">
        <f t="shared" si="48"/>
        <v>#DIV/0!</v>
      </c>
      <c r="DK65" t="e">
        <f t="shared" si="48"/>
        <v>#DIV/0!</v>
      </c>
      <c r="DL65" t="e">
        <f t="shared" si="48"/>
        <v>#DIV/0!</v>
      </c>
      <c r="DM65" t="e">
        <f t="shared" si="48"/>
        <v>#DIV/0!</v>
      </c>
      <c r="DN65" t="e">
        <f t="shared" si="48"/>
        <v>#DIV/0!</v>
      </c>
      <c r="DO65" t="e">
        <f t="shared" si="48"/>
        <v>#DIV/0!</v>
      </c>
      <c r="DP65" t="e">
        <f t="shared" si="48"/>
        <v>#DIV/0!</v>
      </c>
      <c r="DQ65" t="e">
        <f t="shared" si="48"/>
        <v>#DIV/0!</v>
      </c>
      <c r="DR65" t="e">
        <f t="shared" si="48"/>
        <v>#DIV/0!</v>
      </c>
      <c r="DS65" t="e">
        <f t="shared" si="48"/>
        <v>#DIV/0!</v>
      </c>
      <c r="DT65" t="e">
        <f t="shared" si="48"/>
        <v>#DIV/0!</v>
      </c>
      <c r="DU65" t="e">
        <f t="shared" si="48"/>
        <v>#DIV/0!</v>
      </c>
      <c r="DV65" t="e">
        <f t="shared" si="48"/>
        <v>#DIV/0!</v>
      </c>
      <c r="DW65" t="e">
        <f t="shared" si="48"/>
        <v>#DIV/0!</v>
      </c>
      <c r="DX65" t="e">
        <f t="shared" si="48"/>
        <v>#DIV/0!</v>
      </c>
      <c r="DY65" t="e">
        <f t="shared" si="48"/>
        <v>#DIV/0!</v>
      </c>
      <c r="DZ65" t="e">
        <f t="shared" si="48"/>
        <v>#DIV/0!</v>
      </c>
      <c r="EA65" t="e">
        <f t="shared" si="48"/>
        <v>#DIV/0!</v>
      </c>
      <c r="EB65" t="e">
        <f t="shared" si="48"/>
        <v>#DIV/0!</v>
      </c>
      <c r="EC65" t="e">
        <f t="shared" si="48"/>
        <v>#DIV/0!</v>
      </c>
      <c r="ED65" t="e">
        <f t="shared" si="48"/>
        <v>#DIV/0!</v>
      </c>
      <c r="EE65" t="e">
        <f t="shared" si="48"/>
        <v>#DIV/0!</v>
      </c>
      <c r="EF65" t="e">
        <f t="shared" si="48"/>
        <v>#DIV/0!</v>
      </c>
      <c r="EG65" t="e">
        <f t="shared" si="48"/>
        <v>#DIV/0!</v>
      </c>
      <c r="EH65" t="e">
        <f t="shared" si="48"/>
        <v>#DIV/0!</v>
      </c>
      <c r="EI65" t="e">
        <f t="shared" ref="EI65:GA65" si="49">$B$65*$C$65/$D$65/$E$65</f>
        <v>#DIV/0!</v>
      </c>
      <c r="EJ65" t="e">
        <f t="shared" si="49"/>
        <v>#DIV/0!</v>
      </c>
      <c r="EK65" t="e">
        <f t="shared" si="49"/>
        <v>#DIV/0!</v>
      </c>
      <c r="EL65" t="e">
        <f t="shared" si="49"/>
        <v>#DIV/0!</v>
      </c>
      <c r="EM65" t="e">
        <f t="shared" si="49"/>
        <v>#DIV/0!</v>
      </c>
      <c r="EN65" t="e">
        <f t="shared" si="49"/>
        <v>#DIV/0!</v>
      </c>
      <c r="EO65" t="e">
        <f t="shared" si="49"/>
        <v>#DIV/0!</v>
      </c>
      <c r="EP65" t="e">
        <f t="shared" si="49"/>
        <v>#DIV/0!</v>
      </c>
      <c r="EQ65" t="e">
        <f t="shared" si="49"/>
        <v>#DIV/0!</v>
      </c>
      <c r="ER65" t="e">
        <f t="shared" si="49"/>
        <v>#DIV/0!</v>
      </c>
      <c r="ES65" t="e">
        <f t="shared" si="49"/>
        <v>#DIV/0!</v>
      </c>
      <c r="ET65" t="e">
        <f t="shared" si="49"/>
        <v>#DIV/0!</v>
      </c>
      <c r="EU65" t="e">
        <f t="shared" si="49"/>
        <v>#DIV/0!</v>
      </c>
      <c r="EV65" t="e">
        <f t="shared" si="49"/>
        <v>#DIV/0!</v>
      </c>
      <c r="EW65" t="e">
        <f t="shared" si="49"/>
        <v>#DIV/0!</v>
      </c>
      <c r="EX65" t="e">
        <f t="shared" si="49"/>
        <v>#DIV/0!</v>
      </c>
      <c r="EY65" t="e">
        <f t="shared" si="49"/>
        <v>#DIV/0!</v>
      </c>
      <c r="EZ65" t="e">
        <f t="shared" si="49"/>
        <v>#DIV/0!</v>
      </c>
      <c r="FA65" t="e">
        <f t="shared" si="49"/>
        <v>#DIV/0!</v>
      </c>
      <c r="FB65" t="e">
        <f t="shared" si="49"/>
        <v>#DIV/0!</v>
      </c>
      <c r="FC65" t="e">
        <f t="shared" si="49"/>
        <v>#DIV/0!</v>
      </c>
      <c r="FD65" t="e">
        <f t="shared" si="49"/>
        <v>#DIV/0!</v>
      </c>
      <c r="FE65" t="e">
        <f t="shared" si="49"/>
        <v>#DIV/0!</v>
      </c>
      <c r="FF65" t="e">
        <f t="shared" si="49"/>
        <v>#DIV/0!</v>
      </c>
      <c r="FG65" t="e">
        <f t="shared" si="49"/>
        <v>#DIV/0!</v>
      </c>
      <c r="FH65" t="e">
        <f t="shared" si="49"/>
        <v>#DIV/0!</v>
      </c>
      <c r="FI65" t="e">
        <f t="shared" si="49"/>
        <v>#DIV/0!</v>
      </c>
      <c r="FJ65" t="e">
        <f t="shared" si="49"/>
        <v>#DIV/0!</v>
      </c>
      <c r="FK65" t="e">
        <f t="shared" si="49"/>
        <v>#DIV/0!</v>
      </c>
      <c r="FL65" t="e">
        <f t="shared" si="49"/>
        <v>#DIV/0!</v>
      </c>
      <c r="FM65" t="e">
        <f t="shared" si="49"/>
        <v>#DIV/0!</v>
      </c>
      <c r="FN65" t="e">
        <f t="shared" si="49"/>
        <v>#DIV/0!</v>
      </c>
      <c r="FO65" t="e">
        <f t="shared" si="49"/>
        <v>#DIV/0!</v>
      </c>
      <c r="FP65" t="e">
        <f t="shared" si="49"/>
        <v>#DIV/0!</v>
      </c>
      <c r="FQ65" t="e">
        <f t="shared" si="49"/>
        <v>#DIV/0!</v>
      </c>
      <c r="FR65" t="e">
        <f t="shared" si="49"/>
        <v>#DIV/0!</v>
      </c>
      <c r="FS65" t="e">
        <f t="shared" si="49"/>
        <v>#DIV/0!</v>
      </c>
      <c r="FT65" t="e">
        <f t="shared" si="49"/>
        <v>#DIV/0!</v>
      </c>
      <c r="FU65" t="e">
        <f t="shared" si="49"/>
        <v>#DIV/0!</v>
      </c>
      <c r="FV65" t="e">
        <f t="shared" si="49"/>
        <v>#DIV/0!</v>
      </c>
      <c r="FW65" t="e">
        <f t="shared" si="49"/>
        <v>#DIV/0!</v>
      </c>
      <c r="FX65" t="e">
        <f t="shared" si="49"/>
        <v>#DIV/0!</v>
      </c>
      <c r="FY65" t="e">
        <f t="shared" si="49"/>
        <v>#DIV/0!</v>
      </c>
      <c r="FZ65" t="e">
        <f t="shared" si="49"/>
        <v>#DIV/0!</v>
      </c>
      <c r="GA65" t="e">
        <f t="shared" si="49"/>
        <v>#DIV/0!</v>
      </c>
    </row>
    <row r="66" spans="1:183">
      <c r="A66" s="38" t="s">
        <v>31</v>
      </c>
      <c r="B66" s="29" t="e">
        <f>B65*C65/D65/E65</f>
        <v>#DIV/0!</v>
      </c>
      <c r="C66" s="39"/>
      <c r="D66" s="39"/>
      <c r="E66" s="39"/>
      <c r="F66" s="39"/>
      <c r="G66" s="39"/>
      <c r="H66" s="37"/>
      <c r="I66" t="s">
        <v>32</v>
      </c>
      <c r="J66" s="30" t="e">
        <f>$B$70/$C$70/$D$70/$E$70/$H$70/J$36</f>
        <v>#DIV/0!</v>
      </c>
      <c r="K66" s="30" t="e">
        <f t="shared" ref="K66:BV66" si="50">$B$70/$C$70/$D$70/$E$70/$H$70/K$36</f>
        <v>#DIV/0!</v>
      </c>
      <c r="L66" s="30" t="e">
        <f t="shared" si="50"/>
        <v>#DIV/0!</v>
      </c>
      <c r="M66" s="30" t="e">
        <f t="shared" si="50"/>
        <v>#DIV/0!</v>
      </c>
      <c r="N66" s="30" t="e">
        <f t="shared" si="50"/>
        <v>#DIV/0!</v>
      </c>
      <c r="O66" s="30" t="e">
        <f t="shared" si="50"/>
        <v>#DIV/0!</v>
      </c>
      <c r="P66" s="30" t="e">
        <f t="shared" si="50"/>
        <v>#DIV/0!</v>
      </c>
      <c r="Q66" s="30" t="e">
        <f t="shared" si="50"/>
        <v>#DIV/0!</v>
      </c>
      <c r="R66" s="30" t="e">
        <f t="shared" si="50"/>
        <v>#DIV/0!</v>
      </c>
      <c r="S66" s="30" t="e">
        <f t="shared" si="50"/>
        <v>#DIV/0!</v>
      </c>
      <c r="T66" s="30" t="e">
        <f t="shared" si="50"/>
        <v>#DIV/0!</v>
      </c>
      <c r="U66" s="30" t="e">
        <f t="shared" si="50"/>
        <v>#DIV/0!</v>
      </c>
      <c r="V66" s="30" t="e">
        <f t="shared" si="50"/>
        <v>#DIV/0!</v>
      </c>
      <c r="W66" s="30" t="e">
        <f t="shared" si="50"/>
        <v>#DIV/0!</v>
      </c>
      <c r="X66" s="30" t="e">
        <f t="shared" si="50"/>
        <v>#DIV/0!</v>
      </c>
      <c r="Y66" s="30" t="e">
        <f t="shared" si="50"/>
        <v>#DIV/0!</v>
      </c>
      <c r="Z66" s="30" t="e">
        <f t="shared" si="50"/>
        <v>#DIV/0!</v>
      </c>
      <c r="AA66" s="30" t="e">
        <f t="shared" si="50"/>
        <v>#DIV/0!</v>
      </c>
      <c r="AB66" s="30" t="e">
        <f t="shared" si="50"/>
        <v>#DIV/0!</v>
      </c>
      <c r="AC66" s="30" t="e">
        <f t="shared" si="50"/>
        <v>#DIV/0!</v>
      </c>
      <c r="AD66" s="30" t="e">
        <f t="shared" si="50"/>
        <v>#DIV/0!</v>
      </c>
      <c r="AE66" s="30" t="e">
        <f t="shared" si="50"/>
        <v>#DIV/0!</v>
      </c>
      <c r="AF66" s="30" t="e">
        <f t="shared" si="50"/>
        <v>#DIV/0!</v>
      </c>
      <c r="AG66" s="30" t="e">
        <f t="shared" si="50"/>
        <v>#DIV/0!</v>
      </c>
      <c r="AH66" s="30" t="e">
        <f t="shared" si="50"/>
        <v>#DIV/0!</v>
      </c>
      <c r="AI66" s="30" t="e">
        <f t="shared" si="50"/>
        <v>#DIV/0!</v>
      </c>
      <c r="AJ66" s="30" t="e">
        <f t="shared" si="50"/>
        <v>#DIV/0!</v>
      </c>
      <c r="AK66" s="30" t="e">
        <f t="shared" si="50"/>
        <v>#DIV/0!</v>
      </c>
      <c r="AL66" s="30" t="e">
        <f t="shared" si="50"/>
        <v>#DIV/0!</v>
      </c>
      <c r="AM66" s="30" t="e">
        <f t="shared" si="50"/>
        <v>#DIV/0!</v>
      </c>
      <c r="AN66" s="30" t="e">
        <f t="shared" si="50"/>
        <v>#DIV/0!</v>
      </c>
      <c r="AO66" s="30" t="e">
        <f t="shared" si="50"/>
        <v>#DIV/0!</v>
      </c>
      <c r="AP66" s="30" t="e">
        <f t="shared" si="50"/>
        <v>#DIV/0!</v>
      </c>
      <c r="AQ66" s="30" t="e">
        <f t="shared" si="50"/>
        <v>#DIV/0!</v>
      </c>
      <c r="AR66" s="30" t="e">
        <f t="shared" si="50"/>
        <v>#DIV/0!</v>
      </c>
      <c r="AS66" s="30" t="e">
        <f t="shared" si="50"/>
        <v>#DIV/0!</v>
      </c>
      <c r="AT66" s="30" t="e">
        <f t="shared" si="50"/>
        <v>#DIV/0!</v>
      </c>
      <c r="AU66" s="30" t="e">
        <f t="shared" si="50"/>
        <v>#DIV/0!</v>
      </c>
      <c r="AV66" s="30" t="e">
        <f t="shared" si="50"/>
        <v>#DIV/0!</v>
      </c>
      <c r="AW66" s="30" t="e">
        <f t="shared" si="50"/>
        <v>#DIV/0!</v>
      </c>
      <c r="AX66" s="30" t="e">
        <f t="shared" si="50"/>
        <v>#DIV/0!</v>
      </c>
      <c r="AY66" s="30" t="e">
        <f t="shared" si="50"/>
        <v>#DIV/0!</v>
      </c>
      <c r="AZ66" s="30" t="e">
        <f t="shared" si="50"/>
        <v>#DIV/0!</v>
      </c>
      <c r="BA66" s="30" t="e">
        <f t="shared" si="50"/>
        <v>#DIV/0!</v>
      </c>
      <c r="BB66" s="30" t="e">
        <f t="shared" si="50"/>
        <v>#DIV/0!</v>
      </c>
      <c r="BC66" s="30" t="e">
        <f t="shared" si="50"/>
        <v>#DIV/0!</v>
      </c>
      <c r="BD66" s="30" t="e">
        <f t="shared" si="50"/>
        <v>#DIV/0!</v>
      </c>
      <c r="BE66" s="30" t="e">
        <f t="shared" si="50"/>
        <v>#DIV/0!</v>
      </c>
      <c r="BF66" s="30" t="e">
        <f t="shared" si="50"/>
        <v>#DIV/0!</v>
      </c>
      <c r="BG66" s="30" t="e">
        <f t="shared" si="50"/>
        <v>#DIV/0!</v>
      </c>
      <c r="BH66" s="30" t="e">
        <f t="shared" si="50"/>
        <v>#DIV/0!</v>
      </c>
      <c r="BI66" s="30" t="e">
        <f t="shared" si="50"/>
        <v>#DIV/0!</v>
      </c>
      <c r="BJ66" s="30" t="e">
        <f t="shared" si="50"/>
        <v>#DIV/0!</v>
      </c>
      <c r="BK66" s="30" t="e">
        <f t="shared" si="50"/>
        <v>#DIV/0!</v>
      </c>
      <c r="BL66" s="30" t="e">
        <f t="shared" si="50"/>
        <v>#DIV/0!</v>
      </c>
      <c r="BM66" s="30" t="e">
        <f t="shared" si="50"/>
        <v>#DIV/0!</v>
      </c>
      <c r="BN66" s="30" t="e">
        <f t="shared" si="50"/>
        <v>#DIV/0!</v>
      </c>
      <c r="BO66" s="30" t="e">
        <f t="shared" si="50"/>
        <v>#DIV/0!</v>
      </c>
      <c r="BP66" s="30" t="e">
        <f t="shared" si="50"/>
        <v>#DIV/0!</v>
      </c>
      <c r="BQ66" s="30" t="e">
        <f t="shared" si="50"/>
        <v>#DIV/0!</v>
      </c>
      <c r="BR66" s="30" t="e">
        <f t="shared" si="50"/>
        <v>#DIV/0!</v>
      </c>
      <c r="BS66" s="30" t="e">
        <f t="shared" si="50"/>
        <v>#DIV/0!</v>
      </c>
      <c r="BT66" s="30" t="e">
        <f t="shared" si="50"/>
        <v>#DIV/0!</v>
      </c>
      <c r="BU66" s="30" t="e">
        <f t="shared" si="50"/>
        <v>#DIV/0!</v>
      </c>
      <c r="BV66" s="30" t="e">
        <f t="shared" si="50"/>
        <v>#DIV/0!</v>
      </c>
      <c r="BW66" s="30" t="e">
        <f t="shared" ref="BW66:EH66" si="51">$B$70/$C$70/$D$70/$E$70/$H$70/BW$36</f>
        <v>#DIV/0!</v>
      </c>
      <c r="BX66" s="30" t="e">
        <f t="shared" si="51"/>
        <v>#DIV/0!</v>
      </c>
      <c r="BY66" s="30" t="e">
        <f t="shared" si="51"/>
        <v>#DIV/0!</v>
      </c>
      <c r="BZ66" s="30" t="e">
        <f t="shared" si="51"/>
        <v>#DIV/0!</v>
      </c>
      <c r="CA66" s="30" t="e">
        <f t="shared" si="51"/>
        <v>#DIV/0!</v>
      </c>
      <c r="CB66" s="30" t="e">
        <f t="shared" si="51"/>
        <v>#DIV/0!</v>
      </c>
      <c r="CC66" s="30" t="e">
        <f t="shared" si="51"/>
        <v>#DIV/0!</v>
      </c>
      <c r="CD66" s="30" t="e">
        <f t="shared" si="51"/>
        <v>#DIV/0!</v>
      </c>
      <c r="CE66" s="30" t="e">
        <f t="shared" si="51"/>
        <v>#DIV/0!</v>
      </c>
      <c r="CF66" s="30" t="e">
        <f t="shared" si="51"/>
        <v>#DIV/0!</v>
      </c>
      <c r="CG66" s="30" t="e">
        <f t="shared" si="51"/>
        <v>#DIV/0!</v>
      </c>
      <c r="CH66" s="30" t="e">
        <f t="shared" si="51"/>
        <v>#DIV/0!</v>
      </c>
      <c r="CI66" s="30" t="e">
        <f t="shared" si="51"/>
        <v>#DIV/0!</v>
      </c>
      <c r="CJ66" s="30" t="e">
        <f t="shared" si="51"/>
        <v>#DIV/0!</v>
      </c>
      <c r="CK66" s="30" t="e">
        <f t="shared" si="51"/>
        <v>#DIV/0!</v>
      </c>
      <c r="CL66" s="30" t="e">
        <f t="shared" si="51"/>
        <v>#DIV/0!</v>
      </c>
      <c r="CM66" s="30" t="e">
        <f t="shared" si="51"/>
        <v>#DIV/0!</v>
      </c>
      <c r="CN66" s="30" t="e">
        <f t="shared" si="51"/>
        <v>#DIV/0!</v>
      </c>
      <c r="CO66" s="30" t="e">
        <f t="shared" si="51"/>
        <v>#DIV/0!</v>
      </c>
      <c r="CP66" s="30" t="e">
        <f t="shared" si="51"/>
        <v>#DIV/0!</v>
      </c>
      <c r="CQ66" s="30" t="e">
        <f t="shared" si="51"/>
        <v>#DIV/0!</v>
      </c>
      <c r="CR66" s="30" t="e">
        <f t="shared" si="51"/>
        <v>#DIV/0!</v>
      </c>
      <c r="CS66" s="30" t="e">
        <f t="shared" si="51"/>
        <v>#DIV/0!</v>
      </c>
      <c r="CT66" s="30" t="e">
        <f t="shared" si="51"/>
        <v>#DIV/0!</v>
      </c>
      <c r="CU66" s="30" t="e">
        <f t="shared" si="51"/>
        <v>#DIV/0!</v>
      </c>
      <c r="CV66" s="30" t="e">
        <f t="shared" si="51"/>
        <v>#DIV/0!</v>
      </c>
      <c r="CW66" s="30" t="e">
        <f t="shared" si="51"/>
        <v>#DIV/0!</v>
      </c>
      <c r="CX66" s="30" t="e">
        <f t="shared" si="51"/>
        <v>#DIV/0!</v>
      </c>
      <c r="CY66" s="30" t="e">
        <f t="shared" si="51"/>
        <v>#DIV/0!</v>
      </c>
      <c r="CZ66" s="30" t="e">
        <f t="shared" si="51"/>
        <v>#DIV/0!</v>
      </c>
      <c r="DA66" s="30" t="e">
        <f t="shared" si="51"/>
        <v>#DIV/0!</v>
      </c>
      <c r="DB66" s="30" t="e">
        <f t="shared" si="51"/>
        <v>#DIV/0!</v>
      </c>
      <c r="DC66" s="30" t="e">
        <f t="shared" si="51"/>
        <v>#DIV/0!</v>
      </c>
      <c r="DD66" s="30" t="e">
        <f t="shared" si="51"/>
        <v>#DIV/0!</v>
      </c>
      <c r="DE66" s="30" t="e">
        <f t="shared" si="51"/>
        <v>#DIV/0!</v>
      </c>
      <c r="DF66" s="30" t="e">
        <f t="shared" si="51"/>
        <v>#DIV/0!</v>
      </c>
      <c r="DG66" s="30" t="e">
        <f t="shared" si="51"/>
        <v>#DIV/0!</v>
      </c>
      <c r="DH66" s="30" t="e">
        <f t="shared" si="51"/>
        <v>#DIV/0!</v>
      </c>
      <c r="DI66" s="30" t="e">
        <f t="shared" si="51"/>
        <v>#DIV/0!</v>
      </c>
      <c r="DJ66" s="30" t="e">
        <f t="shared" si="51"/>
        <v>#DIV/0!</v>
      </c>
      <c r="DK66" s="30" t="e">
        <f t="shared" si="51"/>
        <v>#DIV/0!</v>
      </c>
      <c r="DL66" s="30" t="e">
        <f t="shared" si="51"/>
        <v>#DIV/0!</v>
      </c>
      <c r="DM66" s="30" t="e">
        <f t="shared" si="51"/>
        <v>#DIV/0!</v>
      </c>
      <c r="DN66" s="30" t="e">
        <f t="shared" si="51"/>
        <v>#DIV/0!</v>
      </c>
      <c r="DO66" s="30" t="e">
        <f t="shared" si="51"/>
        <v>#DIV/0!</v>
      </c>
      <c r="DP66" s="30" t="e">
        <f t="shared" si="51"/>
        <v>#DIV/0!</v>
      </c>
      <c r="DQ66" s="30" t="e">
        <f t="shared" si="51"/>
        <v>#DIV/0!</v>
      </c>
      <c r="DR66" s="30" t="e">
        <f t="shared" si="51"/>
        <v>#DIV/0!</v>
      </c>
      <c r="DS66" s="30" t="e">
        <f t="shared" si="51"/>
        <v>#DIV/0!</v>
      </c>
      <c r="DT66" s="30" t="e">
        <f t="shared" si="51"/>
        <v>#DIV/0!</v>
      </c>
      <c r="DU66" s="30" t="e">
        <f t="shared" si="51"/>
        <v>#DIV/0!</v>
      </c>
      <c r="DV66" s="30" t="e">
        <f t="shared" si="51"/>
        <v>#DIV/0!</v>
      </c>
      <c r="DW66" s="30" t="e">
        <f t="shared" si="51"/>
        <v>#DIV/0!</v>
      </c>
      <c r="DX66" s="30" t="e">
        <f t="shared" si="51"/>
        <v>#DIV/0!</v>
      </c>
      <c r="DY66" s="30" t="e">
        <f t="shared" si="51"/>
        <v>#DIV/0!</v>
      </c>
      <c r="DZ66" s="30" t="e">
        <f t="shared" si="51"/>
        <v>#DIV/0!</v>
      </c>
      <c r="EA66" s="30" t="e">
        <f t="shared" si="51"/>
        <v>#DIV/0!</v>
      </c>
      <c r="EB66" s="30" t="e">
        <f t="shared" si="51"/>
        <v>#DIV/0!</v>
      </c>
      <c r="EC66" s="30" t="e">
        <f t="shared" si="51"/>
        <v>#DIV/0!</v>
      </c>
      <c r="ED66" s="30" t="e">
        <f t="shared" si="51"/>
        <v>#DIV/0!</v>
      </c>
      <c r="EE66" s="30" t="e">
        <f t="shared" si="51"/>
        <v>#DIV/0!</v>
      </c>
      <c r="EF66" s="30" t="e">
        <f t="shared" si="51"/>
        <v>#DIV/0!</v>
      </c>
      <c r="EG66" s="30" t="e">
        <f t="shared" si="51"/>
        <v>#DIV/0!</v>
      </c>
      <c r="EH66" s="30" t="e">
        <f t="shared" si="51"/>
        <v>#DIV/0!</v>
      </c>
      <c r="EI66" s="30" t="e">
        <f t="shared" ref="EI66:GA66" si="52">$B$70/$C$70/$D$70/$E$70/$H$70/EI$36</f>
        <v>#DIV/0!</v>
      </c>
      <c r="EJ66" s="30" t="e">
        <f t="shared" si="52"/>
        <v>#DIV/0!</v>
      </c>
      <c r="EK66" s="30" t="e">
        <f t="shared" si="52"/>
        <v>#DIV/0!</v>
      </c>
      <c r="EL66" s="30" t="e">
        <f t="shared" si="52"/>
        <v>#DIV/0!</v>
      </c>
      <c r="EM66" s="30" t="e">
        <f t="shared" si="52"/>
        <v>#DIV/0!</v>
      </c>
      <c r="EN66" s="30" t="e">
        <f t="shared" si="52"/>
        <v>#DIV/0!</v>
      </c>
      <c r="EO66" s="30" t="e">
        <f t="shared" si="52"/>
        <v>#DIV/0!</v>
      </c>
      <c r="EP66" s="30" t="e">
        <f t="shared" si="52"/>
        <v>#DIV/0!</v>
      </c>
      <c r="EQ66" s="30" t="e">
        <f t="shared" si="52"/>
        <v>#DIV/0!</v>
      </c>
      <c r="ER66" s="30" t="e">
        <f t="shared" si="52"/>
        <v>#DIV/0!</v>
      </c>
      <c r="ES66" s="30" t="e">
        <f t="shared" si="52"/>
        <v>#DIV/0!</v>
      </c>
      <c r="ET66" s="30" t="e">
        <f t="shared" si="52"/>
        <v>#DIV/0!</v>
      </c>
      <c r="EU66" s="30" t="e">
        <f t="shared" si="52"/>
        <v>#DIV/0!</v>
      </c>
      <c r="EV66" s="30" t="e">
        <f t="shared" si="52"/>
        <v>#DIV/0!</v>
      </c>
      <c r="EW66" s="30" t="e">
        <f t="shared" si="52"/>
        <v>#DIV/0!</v>
      </c>
      <c r="EX66" s="30" t="e">
        <f t="shared" si="52"/>
        <v>#DIV/0!</v>
      </c>
      <c r="EY66" s="30" t="e">
        <f t="shared" si="52"/>
        <v>#DIV/0!</v>
      </c>
      <c r="EZ66" s="30" t="e">
        <f t="shared" si="52"/>
        <v>#DIV/0!</v>
      </c>
      <c r="FA66" s="30" t="e">
        <f t="shared" si="52"/>
        <v>#DIV/0!</v>
      </c>
      <c r="FB66" s="30" t="e">
        <f t="shared" si="52"/>
        <v>#DIV/0!</v>
      </c>
      <c r="FC66" s="30" t="e">
        <f t="shared" si="52"/>
        <v>#DIV/0!</v>
      </c>
      <c r="FD66" s="30" t="e">
        <f t="shared" si="52"/>
        <v>#DIV/0!</v>
      </c>
      <c r="FE66" s="30" t="e">
        <f t="shared" si="52"/>
        <v>#DIV/0!</v>
      </c>
      <c r="FF66" s="30" t="e">
        <f t="shared" si="52"/>
        <v>#DIV/0!</v>
      </c>
      <c r="FG66" s="30" t="e">
        <f t="shared" si="52"/>
        <v>#DIV/0!</v>
      </c>
      <c r="FH66" s="30" t="e">
        <f t="shared" si="52"/>
        <v>#DIV/0!</v>
      </c>
      <c r="FI66" s="30" t="e">
        <f t="shared" si="52"/>
        <v>#DIV/0!</v>
      </c>
      <c r="FJ66" s="30" t="e">
        <f t="shared" si="52"/>
        <v>#DIV/0!</v>
      </c>
      <c r="FK66" s="30" t="e">
        <f t="shared" si="52"/>
        <v>#DIV/0!</v>
      </c>
      <c r="FL66" s="30" t="e">
        <f t="shared" si="52"/>
        <v>#DIV/0!</v>
      </c>
      <c r="FM66" s="30" t="e">
        <f t="shared" si="52"/>
        <v>#DIV/0!</v>
      </c>
      <c r="FN66" s="30" t="e">
        <f t="shared" si="52"/>
        <v>#DIV/0!</v>
      </c>
      <c r="FO66" s="30" t="e">
        <f t="shared" si="52"/>
        <v>#DIV/0!</v>
      </c>
      <c r="FP66" s="30" t="e">
        <f t="shared" si="52"/>
        <v>#DIV/0!</v>
      </c>
      <c r="FQ66" s="30" t="e">
        <f t="shared" si="52"/>
        <v>#DIV/0!</v>
      </c>
      <c r="FR66" s="30" t="e">
        <f t="shared" si="52"/>
        <v>#DIV/0!</v>
      </c>
      <c r="FS66" s="30" t="e">
        <f t="shared" si="52"/>
        <v>#DIV/0!</v>
      </c>
      <c r="FT66" s="30" t="e">
        <f t="shared" si="52"/>
        <v>#DIV/0!</v>
      </c>
      <c r="FU66" s="30" t="e">
        <f t="shared" si="52"/>
        <v>#DIV/0!</v>
      </c>
      <c r="FV66" s="30" t="e">
        <f t="shared" si="52"/>
        <v>#DIV/0!</v>
      </c>
      <c r="FW66" s="30" t="e">
        <f t="shared" si="52"/>
        <v>#DIV/0!</v>
      </c>
      <c r="FX66" s="30" t="e">
        <f t="shared" si="52"/>
        <v>#DIV/0!</v>
      </c>
      <c r="FY66" s="30" t="e">
        <f t="shared" si="52"/>
        <v>#DIV/0!</v>
      </c>
      <c r="FZ66" s="30" t="e">
        <f t="shared" si="52"/>
        <v>#DIV/0!</v>
      </c>
      <c r="GA66" s="30" t="e">
        <f t="shared" si="52"/>
        <v>#DIV/0!</v>
      </c>
    </row>
    <row r="67" spans="1:183">
      <c r="A67" s="36"/>
      <c r="B67" s="39"/>
      <c r="C67" s="39"/>
      <c r="D67" s="39"/>
      <c r="E67" s="39"/>
      <c r="F67" s="39"/>
      <c r="G67" s="39"/>
      <c r="H67" s="37"/>
    </row>
    <row r="68" spans="1:183">
      <c r="A68" s="36"/>
      <c r="B68" s="39"/>
      <c r="C68" s="39"/>
      <c r="D68" s="39"/>
      <c r="E68" s="39"/>
      <c r="F68" s="39"/>
      <c r="G68" s="39"/>
      <c r="H68" s="37"/>
      <c r="I68" t="s">
        <v>33</v>
      </c>
      <c r="J68">
        <f>J$36</f>
        <v>30</v>
      </c>
      <c r="K68">
        <f t="shared" ref="K68:BV68" si="53">K$36</f>
        <v>36</v>
      </c>
      <c r="L68">
        <f t="shared" si="53"/>
        <v>42</v>
      </c>
      <c r="M68">
        <f t="shared" si="53"/>
        <v>48</v>
      </c>
      <c r="N68">
        <f t="shared" si="53"/>
        <v>54</v>
      </c>
      <c r="O68">
        <f t="shared" si="53"/>
        <v>60</v>
      </c>
      <c r="P68">
        <f t="shared" si="53"/>
        <v>66</v>
      </c>
      <c r="Q68">
        <f t="shared" si="53"/>
        <v>72</v>
      </c>
      <c r="R68">
        <f t="shared" si="53"/>
        <v>78</v>
      </c>
      <c r="S68">
        <f t="shared" si="53"/>
        <v>84</v>
      </c>
      <c r="T68">
        <f t="shared" si="53"/>
        <v>90</v>
      </c>
      <c r="U68">
        <f t="shared" si="53"/>
        <v>96</v>
      </c>
      <c r="V68">
        <f t="shared" si="53"/>
        <v>102</v>
      </c>
      <c r="W68">
        <f t="shared" si="53"/>
        <v>108</v>
      </c>
      <c r="X68">
        <f t="shared" si="53"/>
        <v>114</v>
      </c>
      <c r="Y68">
        <f t="shared" si="53"/>
        <v>120</v>
      </c>
      <c r="Z68">
        <f t="shared" si="53"/>
        <v>126</v>
      </c>
      <c r="AA68">
        <f t="shared" si="53"/>
        <v>132</v>
      </c>
      <c r="AB68">
        <f t="shared" si="53"/>
        <v>138</v>
      </c>
      <c r="AC68">
        <f t="shared" si="53"/>
        <v>144</v>
      </c>
      <c r="AD68">
        <f t="shared" si="53"/>
        <v>150</v>
      </c>
      <c r="AE68">
        <f t="shared" si="53"/>
        <v>156</v>
      </c>
      <c r="AF68">
        <f t="shared" si="53"/>
        <v>162</v>
      </c>
      <c r="AG68">
        <f t="shared" si="53"/>
        <v>168</v>
      </c>
      <c r="AH68">
        <f t="shared" si="53"/>
        <v>174</v>
      </c>
      <c r="AI68">
        <f t="shared" si="53"/>
        <v>180</v>
      </c>
      <c r="AJ68">
        <f t="shared" si="53"/>
        <v>186</v>
      </c>
      <c r="AK68">
        <f t="shared" si="53"/>
        <v>192</v>
      </c>
      <c r="AL68">
        <f t="shared" si="53"/>
        <v>198</v>
      </c>
      <c r="AM68">
        <f t="shared" si="53"/>
        <v>204</v>
      </c>
      <c r="AN68">
        <f t="shared" si="53"/>
        <v>210</v>
      </c>
      <c r="AO68">
        <f t="shared" si="53"/>
        <v>216</v>
      </c>
      <c r="AP68">
        <f t="shared" si="53"/>
        <v>222</v>
      </c>
      <c r="AQ68">
        <f t="shared" si="53"/>
        <v>228</v>
      </c>
      <c r="AR68">
        <f t="shared" si="53"/>
        <v>234</v>
      </c>
      <c r="AS68">
        <f t="shared" si="53"/>
        <v>240</v>
      </c>
      <c r="AT68">
        <f t="shared" si="53"/>
        <v>246</v>
      </c>
      <c r="AU68">
        <f t="shared" si="53"/>
        <v>252</v>
      </c>
      <c r="AV68">
        <f t="shared" si="53"/>
        <v>258</v>
      </c>
      <c r="AW68">
        <f t="shared" si="53"/>
        <v>264</v>
      </c>
      <c r="AX68">
        <f t="shared" si="53"/>
        <v>270</v>
      </c>
      <c r="AY68">
        <f t="shared" si="53"/>
        <v>276</v>
      </c>
      <c r="AZ68">
        <f t="shared" si="53"/>
        <v>282</v>
      </c>
      <c r="BA68">
        <f t="shared" si="53"/>
        <v>288</v>
      </c>
      <c r="BB68">
        <f t="shared" si="53"/>
        <v>294</v>
      </c>
      <c r="BC68">
        <f t="shared" si="53"/>
        <v>300</v>
      </c>
      <c r="BD68">
        <f t="shared" si="53"/>
        <v>306</v>
      </c>
      <c r="BE68">
        <f t="shared" si="53"/>
        <v>312</v>
      </c>
      <c r="BF68">
        <f t="shared" si="53"/>
        <v>318</v>
      </c>
      <c r="BG68">
        <f t="shared" si="53"/>
        <v>324</v>
      </c>
      <c r="BH68">
        <f t="shared" si="53"/>
        <v>330</v>
      </c>
      <c r="BI68">
        <f t="shared" si="53"/>
        <v>336</v>
      </c>
      <c r="BJ68">
        <f t="shared" si="53"/>
        <v>342</v>
      </c>
      <c r="BK68">
        <f t="shared" si="53"/>
        <v>348</v>
      </c>
      <c r="BL68">
        <f t="shared" si="53"/>
        <v>354</v>
      </c>
      <c r="BM68">
        <f t="shared" si="53"/>
        <v>360</v>
      </c>
      <c r="BN68">
        <f t="shared" si="53"/>
        <v>366</v>
      </c>
      <c r="BO68">
        <f t="shared" si="53"/>
        <v>372</v>
      </c>
      <c r="BP68">
        <f t="shared" si="53"/>
        <v>378</v>
      </c>
      <c r="BQ68">
        <f t="shared" si="53"/>
        <v>384</v>
      </c>
      <c r="BR68">
        <f t="shared" si="53"/>
        <v>390</v>
      </c>
      <c r="BS68">
        <f t="shared" si="53"/>
        <v>396</v>
      </c>
      <c r="BT68">
        <f t="shared" si="53"/>
        <v>402</v>
      </c>
      <c r="BU68">
        <f t="shared" si="53"/>
        <v>408</v>
      </c>
      <c r="BV68">
        <f t="shared" si="53"/>
        <v>414</v>
      </c>
      <c r="BW68">
        <f t="shared" ref="BW68:EH68" si="54">BW$36</f>
        <v>420</v>
      </c>
      <c r="BX68">
        <f t="shared" si="54"/>
        <v>426</v>
      </c>
      <c r="BY68">
        <f t="shared" si="54"/>
        <v>432</v>
      </c>
      <c r="BZ68">
        <f t="shared" si="54"/>
        <v>438</v>
      </c>
      <c r="CA68">
        <f t="shared" si="54"/>
        <v>444</v>
      </c>
      <c r="CB68">
        <f t="shared" si="54"/>
        <v>450</v>
      </c>
      <c r="CC68">
        <f t="shared" si="54"/>
        <v>456</v>
      </c>
      <c r="CD68">
        <f t="shared" si="54"/>
        <v>462</v>
      </c>
      <c r="CE68">
        <f t="shared" si="54"/>
        <v>468</v>
      </c>
      <c r="CF68">
        <f t="shared" si="54"/>
        <v>474</v>
      </c>
      <c r="CG68">
        <f t="shared" si="54"/>
        <v>480</v>
      </c>
      <c r="CH68">
        <f t="shared" si="54"/>
        <v>486</v>
      </c>
      <c r="CI68">
        <f t="shared" si="54"/>
        <v>492</v>
      </c>
      <c r="CJ68">
        <f t="shared" si="54"/>
        <v>498</v>
      </c>
      <c r="CK68">
        <f t="shared" si="54"/>
        <v>504</v>
      </c>
      <c r="CL68">
        <f t="shared" si="54"/>
        <v>510</v>
      </c>
      <c r="CM68">
        <f t="shared" si="54"/>
        <v>516</v>
      </c>
      <c r="CN68">
        <f t="shared" si="54"/>
        <v>522</v>
      </c>
      <c r="CO68">
        <f t="shared" si="54"/>
        <v>528</v>
      </c>
      <c r="CP68">
        <f t="shared" si="54"/>
        <v>534</v>
      </c>
      <c r="CQ68">
        <f t="shared" si="54"/>
        <v>540</v>
      </c>
      <c r="CR68">
        <f t="shared" si="54"/>
        <v>546</v>
      </c>
      <c r="CS68">
        <f t="shared" si="54"/>
        <v>552</v>
      </c>
      <c r="CT68">
        <f t="shared" si="54"/>
        <v>558</v>
      </c>
      <c r="CU68">
        <f t="shared" si="54"/>
        <v>564</v>
      </c>
      <c r="CV68">
        <f t="shared" si="54"/>
        <v>570</v>
      </c>
      <c r="CW68">
        <f t="shared" si="54"/>
        <v>576</v>
      </c>
      <c r="CX68">
        <f t="shared" si="54"/>
        <v>582</v>
      </c>
      <c r="CY68">
        <f t="shared" si="54"/>
        <v>588</v>
      </c>
      <c r="CZ68">
        <f t="shared" si="54"/>
        <v>594</v>
      </c>
      <c r="DA68">
        <f t="shared" si="54"/>
        <v>600</v>
      </c>
      <c r="DB68">
        <f t="shared" si="54"/>
        <v>606</v>
      </c>
      <c r="DC68">
        <f t="shared" si="54"/>
        <v>612</v>
      </c>
      <c r="DD68">
        <f t="shared" si="54"/>
        <v>618</v>
      </c>
      <c r="DE68">
        <f t="shared" si="54"/>
        <v>624</v>
      </c>
      <c r="DF68">
        <f t="shared" si="54"/>
        <v>630</v>
      </c>
      <c r="DG68">
        <f t="shared" si="54"/>
        <v>636</v>
      </c>
      <c r="DH68">
        <f t="shared" si="54"/>
        <v>642</v>
      </c>
      <c r="DI68">
        <f t="shared" si="54"/>
        <v>648</v>
      </c>
      <c r="DJ68">
        <f t="shared" si="54"/>
        <v>654</v>
      </c>
      <c r="DK68">
        <f t="shared" si="54"/>
        <v>660</v>
      </c>
      <c r="DL68">
        <f t="shared" si="54"/>
        <v>666</v>
      </c>
      <c r="DM68">
        <f t="shared" si="54"/>
        <v>672</v>
      </c>
      <c r="DN68">
        <f t="shared" si="54"/>
        <v>678</v>
      </c>
      <c r="DO68">
        <f t="shared" si="54"/>
        <v>684</v>
      </c>
      <c r="DP68">
        <f t="shared" si="54"/>
        <v>690</v>
      </c>
      <c r="DQ68">
        <f t="shared" si="54"/>
        <v>696</v>
      </c>
      <c r="DR68">
        <f t="shared" si="54"/>
        <v>702</v>
      </c>
      <c r="DS68">
        <f t="shared" si="54"/>
        <v>708</v>
      </c>
      <c r="DT68">
        <f t="shared" si="54"/>
        <v>714</v>
      </c>
      <c r="DU68">
        <f t="shared" si="54"/>
        <v>720</v>
      </c>
      <c r="DV68">
        <f t="shared" si="54"/>
        <v>726</v>
      </c>
      <c r="DW68">
        <f t="shared" si="54"/>
        <v>732</v>
      </c>
      <c r="DX68">
        <f t="shared" si="54"/>
        <v>738</v>
      </c>
      <c r="DY68">
        <f t="shared" si="54"/>
        <v>744</v>
      </c>
      <c r="DZ68">
        <f t="shared" si="54"/>
        <v>750</v>
      </c>
      <c r="EA68">
        <f t="shared" si="54"/>
        <v>756</v>
      </c>
      <c r="EB68">
        <f t="shared" si="54"/>
        <v>762</v>
      </c>
      <c r="EC68">
        <f t="shared" si="54"/>
        <v>768</v>
      </c>
      <c r="ED68">
        <f t="shared" si="54"/>
        <v>774</v>
      </c>
      <c r="EE68">
        <f t="shared" si="54"/>
        <v>780</v>
      </c>
      <c r="EF68">
        <f t="shared" si="54"/>
        <v>786</v>
      </c>
      <c r="EG68">
        <f t="shared" si="54"/>
        <v>792</v>
      </c>
      <c r="EH68">
        <f t="shared" si="54"/>
        <v>798</v>
      </c>
      <c r="EI68">
        <f t="shared" ref="EI68:GA68" si="55">EI$36</f>
        <v>804</v>
      </c>
      <c r="EJ68">
        <f t="shared" si="55"/>
        <v>810</v>
      </c>
      <c r="EK68">
        <f t="shared" si="55"/>
        <v>816</v>
      </c>
      <c r="EL68">
        <f t="shared" si="55"/>
        <v>822</v>
      </c>
      <c r="EM68">
        <f t="shared" si="55"/>
        <v>828</v>
      </c>
      <c r="EN68">
        <f t="shared" si="55"/>
        <v>834</v>
      </c>
      <c r="EO68">
        <f t="shared" si="55"/>
        <v>840</v>
      </c>
      <c r="EP68">
        <f t="shared" si="55"/>
        <v>846</v>
      </c>
      <c r="EQ68">
        <f t="shared" si="55"/>
        <v>852</v>
      </c>
      <c r="ER68">
        <f t="shared" si="55"/>
        <v>858</v>
      </c>
      <c r="ES68">
        <f t="shared" si="55"/>
        <v>864</v>
      </c>
      <c r="ET68">
        <f t="shared" si="55"/>
        <v>870</v>
      </c>
      <c r="EU68">
        <f t="shared" si="55"/>
        <v>876</v>
      </c>
      <c r="EV68">
        <f t="shared" si="55"/>
        <v>882</v>
      </c>
      <c r="EW68">
        <f t="shared" si="55"/>
        <v>888</v>
      </c>
      <c r="EX68">
        <f t="shared" si="55"/>
        <v>894</v>
      </c>
      <c r="EY68">
        <f t="shared" si="55"/>
        <v>900</v>
      </c>
      <c r="EZ68">
        <f t="shared" si="55"/>
        <v>906</v>
      </c>
      <c r="FA68">
        <f t="shared" si="55"/>
        <v>912</v>
      </c>
      <c r="FB68">
        <f t="shared" si="55"/>
        <v>918</v>
      </c>
      <c r="FC68">
        <f t="shared" si="55"/>
        <v>924</v>
      </c>
      <c r="FD68">
        <f t="shared" si="55"/>
        <v>930</v>
      </c>
      <c r="FE68">
        <f t="shared" si="55"/>
        <v>936</v>
      </c>
      <c r="FF68">
        <f t="shared" si="55"/>
        <v>942</v>
      </c>
      <c r="FG68">
        <f t="shared" si="55"/>
        <v>948</v>
      </c>
      <c r="FH68">
        <f t="shared" si="55"/>
        <v>954</v>
      </c>
      <c r="FI68">
        <f t="shared" si="55"/>
        <v>960</v>
      </c>
      <c r="FJ68">
        <f t="shared" si="55"/>
        <v>966</v>
      </c>
      <c r="FK68">
        <f t="shared" si="55"/>
        <v>972</v>
      </c>
      <c r="FL68">
        <f t="shared" si="55"/>
        <v>978</v>
      </c>
      <c r="FM68">
        <f t="shared" si="55"/>
        <v>984</v>
      </c>
      <c r="FN68">
        <f t="shared" si="55"/>
        <v>990</v>
      </c>
      <c r="FO68">
        <f t="shared" si="55"/>
        <v>996</v>
      </c>
      <c r="FP68">
        <f t="shared" si="55"/>
        <v>1002</v>
      </c>
      <c r="FQ68">
        <f t="shared" si="55"/>
        <v>1008</v>
      </c>
      <c r="FR68">
        <f t="shared" si="55"/>
        <v>1014</v>
      </c>
      <c r="FS68">
        <f t="shared" si="55"/>
        <v>1020</v>
      </c>
      <c r="FT68">
        <f t="shared" si="55"/>
        <v>1026</v>
      </c>
      <c r="FU68">
        <f t="shared" si="55"/>
        <v>1032</v>
      </c>
      <c r="FV68">
        <f t="shared" si="55"/>
        <v>1038</v>
      </c>
      <c r="FW68">
        <f t="shared" si="55"/>
        <v>1044</v>
      </c>
      <c r="FX68">
        <f t="shared" si="55"/>
        <v>1050</v>
      </c>
      <c r="FY68">
        <f t="shared" si="55"/>
        <v>1056</v>
      </c>
      <c r="FZ68">
        <f t="shared" si="55"/>
        <v>1062</v>
      </c>
      <c r="GA68">
        <f t="shared" si="55"/>
        <v>1068</v>
      </c>
    </row>
    <row r="69" spans="1:183" ht="18">
      <c r="A69" s="36"/>
      <c r="B69" s="2" t="s">
        <v>14</v>
      </c>
      <c r="C69" s="40"/>
      <c r="D69" s="2" t="s">
        <v>12</v>
      </c>
      <c r="E69" s="2" t="s">
        <v>16</v>
      </c>
      <c r="F69" s="2" t="s">
        <v>28</v>
      </c>
      <c r="G69" s="2" t="s">
        <v>13</v>
      </c>
      <c r="H69" s="41" t="s">
        <v>15</v>
      </c>
      <c r="I69" t="s">
        <v>37</v>
      </c>
      <c r="J69" s="30" t="e">
        <f t="shared" ref="J69:BU69" si="56">MIN($B$22,J64,MAX(J65,J66))</f>
        <v>#DIV/0!</v>
      </c>
      <c r="K69" s="30" t="e">
        <f t="shared" si="56"/>
        <v>#DIV/0!</v>
      </c>
      <c r="L69" s="30" t="e">
        <f t="shared" si="56"/>
        <v>#DIV/0!</v>
      </c>
      <c r="M69" s="30" t="e">
        <f t="shared" si="56"/>
        <v>#DIV/0!</v>
      </c>
      <c r="N69" s="30" t="e">
        <f t="shared" si="56"/>
        <v>#DIV/0!</v>
      </c>
      <c r="O69" s="30" t="e">
        <f t="shared" si="56"/>
        <v>#DIV/0!</v>
      </c>
      <c r="P69" s="30" t="e">
        <f t="shared" si="56"/>
        <v>#DIV/0!</v>
      </c>
      <c r="Q69" s="30" t="e">
        <f t="shared" si="56"/>
        <v>#DIV/0!</v>
      </c>
      <c r="R69" s="30" t="e">
        <f t="shared" si="56"/>
        <v>#DIV/0!</v>
      </c>
      <c r="S69" s="30" t="e">
        <f t="shared" si="56"/>
        <v>#DIV/0!</v>
      </c>
      <c r="T69" s="30" t="e">
        <f t="shared" si="56"/>
        <v>#DIV/0!</v>
      </c>
      <c r="U69" s="30" t="e">
        <f t="shared" si="56"/>
        <v>#DIV/0!</v>
      </c>
      <c r="V69" s="30" t="e">
        <f t="shared" si="56"/>
        <v>#DIV/0!</v>
      </c>
      <c r="W69" s="30" t="e">
        <f t="shared" si="56"/>
        <v>#DIV/0!</v>
      </c>
      <c r="X69" s="30" t="e">
        <f t="shared" si="56"/>
        <v>#DIV/0!</v>
      </c>
      <c r="Y69" s="30" t="e">
        <f t="shared" si="56"/>
        <v>#DIV/0!</v>
      </c>
      <c r="Z69" s="30" t="e">
        <f t="shared" si="56"/>
        <v>#DIV/0!</v>
      </c>
      <c r="AA69" s="30" t="e">
        <f t="shared" si="56"/>
        <v>#DIV/0!</v>
      </c>
      <c r="AB69" s="30" t="e">
        <f t="shared" si="56"/>
        <v>#DIV/0!</v>
      </c>
      <c r="AC69" s="30" t="e">
        <f t="shared" si="56"/>
        <v>#DIV/0!</v>
      </c>
      <c r="AD69" s="30" t="e">
        <f t="shared" si="56"/>
        <v>#DIV/0!</v>
      </c>
      <c r="AE69" s="30" t="e">
        <f t="shared" si="56"/>
        <v>#DIV/0!</v>
      </c>
      <c r="AF69" s="30" t="e">
        <f t="shared" si="56"/>
        <v>#DIV/0!</v>
      </c>
      <c r="AG69" s="30" t="e">
        <f t="shared" si="56"/>
        <v>#DIV/0!</v>
      </c>
      <c r="AH69" s="30" t="e">
        <f t="shared" si="56"/>
        <v>#DIV/0!</v>
      </c>
      <c r="AI69" s="30" t="e">
        <f t="shared" si="56"/>
        <v>#DIV/0!</v>
      </c>
      <c r="AJ69" s="30" t="e">
        <f t="shared" si="56"/>
        <v>#DIV/0!</v>
      </c>
      <c r="AK69" s="30" t="e">
        <f t="shared" si="56"/>
        <v>#DIV/0!</v>
      </c>
      <c r="AL69" s="30" t="e">
        <f t="shared" si="56"/>
        <v>#DIV/0!</v>
      </c>
      <c r="AM69" s="30" t="e">
        <f t="shared" si="56"/>
        <v>#DIV/0!</v>
      </c>
      <c r="AN69" s="30" t="e">
        <f t="shared" si="56"/>
        <v>#DIV/0!</v>
      </c>
      <c r="AO69" s="30" t="e">
        <f t="shared" si="56"/>
        <v>#DIV/0!</v>
      </c>
      <c r="AP69" s="30" t="e">
        <f t="shared" si="56"/>
        <v>#DIV/0!</v>
      </c>
      <c r="AQ69" s="30" t="e">
        <f t="shared" si="56"/>
        <v>#DIV/0!</v>
      </c>
      <c r="AR69" s="30" t="e">
        <f t="shared" si="56"/>
        <v>#DIV/0!</v>
      </c>
      <c r="AS69" s="30" t="e">
        <f t="shared" si="56"/>
        <v>#DIV/0!</v>
      </c>
      <c r="AT69" s="30" t="e">
        <f t="shared" si="56"/>
        <v>#DIV/0!</v>
      </c>
      <c r="AU69" s="30" t="e">
        <f t="shared" si="56"/>
        <v>#DIV/0!</v>
      </c>
      <c r="AV69" s="30" t="e">
        <f t="shared" si="56"/>
        <v>#DIV/0!</v>
      </c>
      <c r="AW69" s="30" t="e">
        <f t="shared" si="56"/>
        <v>#DIV/0!</v>
      </c>
      <c r="AX69" s="30" t="e">
        <f t="shared" si="56"/>
        <v>#DIV/0!</v>
      </c>
      <c r="AY69" s="30" t="e">
        <f t="shared" si="56"/>
        <v>#DIV/0!</v>
      </c>
      <c r="AZ69" s="30" t="e">
        <f t="shared" si="56"/>
        <v>#DIV/0!</v>
      </c>
      <c r="BA69" s="30" t="e">
        <f t="shared" si="56"/>
        <v>#DIV/0!</v>
      </c>
      <c r="BB69" s="30" t="e">
        <f t="shared" si="56"/>
        <v>#DIV/0!</v>
      </c>
      <c r="BC69" s="30" t="e">
        <f t="shared" si="56"/>
        <v>#DIV/0!</v>
      </c>
      <c r="BD69" s="30" t="e">
        <f t="shared" si="56"/>
        <v>#DIV/0!</v>
      </c>
      <c r="BE69" s="30" t="e">
        <f t="shared" si="56"/>
        <v>#DIV/0!</v>
      </c>
      <c r="BF69" s="30" t="e">
        <f t="shared" si="56"/>
        <v>#DIV/0!</v>
      </c>
      <c r="BG69" s="30" t="e">
        <f t="shared" si="56"/>
        <v>#DIV/0!</v>
      </c>
      <c r="BH69" s="30" t="e">
        <f t="shared" si="56"/>
        <v>#DIV/0!</v>
      </c>
      <c r="BI69" s="30" t="e">
        <f t="shared" si="56"/>
        <v>#DIV/0!</v>
      </c>
      <c r="BJ69" s="30" t="e">
        <f t="shared" si="56"/>
        <v>#DIV/0!</v>
      </c>
      <c r="BK69" s="30" t="e">
        <f t="shared" si="56"/>
        <v>#DIV/0!</v>
      </c>
      <c r="BL69" s="30" t="e">
        <f t="shared" si="56"/>
        <v>#DIV/0!</v>
      </c>
      <c r="BM69" s="30" t="e">
        <f t="shared" si="56"/>
        <v>#DIV/0!</v>
      </c>
      <c r="BN69" s="30" t="e">
        <f t="shared" si="56"/>
        <v>#DIV/0!</v>
      </c>
      <c r="BO69" s="30" t="e">
        <f t="shared" si="56"/>
        <v>#DIV/0!</v>
      </c>
      <c r="BP69" s="30" t="e">
        <f t="shared" si="56"/>
        <v>#DIV/0!</v>
      </c>
      <c r="BQ69" s="30" t="e">
        <f t="shared" si="56"/>
        <v>#DIV/0!</v>
      </c>
      <c r="BR69" s="30" t="e">
        <f t="shared" si="56"/>
        <v>#DIV/0!</v>
      </c>
      <c r="BS69" s="30" t="e">
        <f t="shared" si="56"/>
        <v>#DIV/0!</v>
      </c>
      <c r="BT69" s="30" t="e">
        <f t="shared" si="56"/>
        <v>#DIV/0!</v>
      </c>
      <c r="BU69" s="30" t="e">
        <f t="shared" si="56"/>
        <v>#DIV/0!</v>
      </c>
      <c r="BV69" s="30" t="e">
        <f t="shared" ref="BV69:EG69" si="57">MIN($B$22,BV64,MAX(BV65,BV66))</f>
        <v>#DIV/0!</v>
      </c>
      <c r="BW69" s="30" t="e">
        <f t="shared" si="57"/>
        <v>#DIV/0!</v>
      </c>
      <c r="BX69" s="30" t="e">
        <f t="shared" si="57"/>
        <v>#DIV/0!</v>
      </c>
      <c r="BY69" s="30" t="e">
        <f t="shared" si="57"/>
        <v>#DIV/0!</v>
      </c>
      <c r="BZ69" s="30" t="e">
        <f t="shared" si="57"/>
        <v>#DIV/0!</v>
      </c>
      <c r="CA69" s="30" t="e">
        <f t="shared" si="57"/>
        <v>#DIV/0!</v>
      </c>
      <c r="CB69" s="30" t="e">
        <f t="shared" si="57"/>
        <v>#DIV/0!</v>
      </c>
      <c r="CC69" s="30" t="e">
        <f t="shared" si="57"/>
        <v>#DIV/0!</v>
      </c>
      <c r="CD69" s="30" t="e">
        <f t="shared" si="57"/>
        <v>#DIV/0!</v>
      </c>
      <c r="CE69" s="30" t="e">
        <f t="shared" si="57"/>
        <v>#DIV/0!</v>
      </c>
      <c r="CF69" s="30" t="e">
        <f t="shared" si="57"/>
        <v>#DIV/0!</v>
      </c>
      <c r="CG69" s="30" t="e">
        <f t="shared" si="57"/>
        <v>#DIV/0!</v>
      </c>
      <c r="CH69" s="30" t="e">
        <f t="shared" si="57"/>
        <v>#DIV/0!</v>
      </c>
      <c r="CI69" s="30" t="e">
        <f t="shared" si="57"/>
        <v>#DIV/0!</v>
      </c>
      <c r="CJ69" s="30" t="e">
        <f t="shared" si="57"/>
        <v>#DIV/0!</v>
      </c>
      <c r="CK69" s="30" t="e">
        <f t="shared" si="57"/>
        <v>#DIV/0!</v>
      </c>
      <c r="CL69" s="30" t="e">
        <f t="shared" si="57"/>
        <v>#DIV/0!</v>
      </c>
      <c r="CM69" s="30" t="e">
        <f t="shared" si="57"/>
        <v>#DIV/0!</v>
      </c>
      <c r="CN69" s="30" t="e">
        <f t="shared" si="57"/>
        <v>#DIV/0!</v>
      </c>
      <c r="CO69" s="30" t="e">
        <f t="shared" si="57"/>
        <v>#DIV/0!</v>
      </c>
      <c r="CP69" s="30" t="e">
        <f t="shared" si="57"/>
        <v>#DIV/0!</v>
      </c>
      <c r="CQ69" s="30" t="e">
        <f t="shared" si="57"/>
        <v>#DIV/0!</v>
      </c>
      <c r="CR69" s="30" t="e">
        <f t="shared" si="57"/>
        <v>#DIV/0!</v>
      </c>
      <c r="CS69" s="30" t="e">
        <f t="shared" si="57"/>
        <v>#DIV/0!</v>
      </c>
      <c r="CT69" s="30" t="e">
        <f t="shared" si="57"/>
        <v>#DIV/0!</v>
      </c>
      <c r="CU69" s="30" t="e">
        <f t="shared" si="57"/>
        <v>#DIV/0!</v>
      </c>
      <c r="CV69" s="30" t="e">
        <f t="shared" si="57"/>
        <v>#DIV/0!</v>
      </c>
      <c r="CW69" s="30" t="e">
        <f t="shared" si="57"/>
        <v>#DIV/0!</v>
      </c>
      <c r="CX69" s="30" t="e">
        <f t="shared" si="57"/>
        <v>#DIV/0!</v>
      </c>
      <c r="CY69" s="30" t="e">
        <f t="shared" si="57"/>
        <v>#DIV/0!</v>
      </c>
      <c r="CZ69" s="30" t="e">
        <f t="shared" si="57"/>
        <v>#DIV/0!</v>
      </c>
      <c r="DA69" s="30" t="e">
        <f t="shared" si="57"/>
        <v>#DIV/0!</v>
      </c>
      <c r="DB69" s="30" t="e">
        <f t="shared" si="57"/>
        <v>#DIV/0!</v>
      </c>
      <c r="DC69" s="30" t="e">
        <f t="shared" si="57"/>
        <v>#DIV/0!</v>
      </c>
      <c r="DD69" s="30" t="e">
        <f t="shared" si="57"/>
        <v>#DIV/0!</v>
      </c>
      <c r="DE69" s="30" t="e">
        <f t="shared" si="57"/>
        <v>#DIV/0!</v>
      </c>
      <c r="DF69" s="30" t="e">
        <f t="shared" si="57"/>
        <v>#DIV/0!</v>
      </c>
      <c r="DG69" s="30" t="e">
        <f t="shared" si="57"/>
        <v>#DIV/0!</v>
      </c>
      <c r="DH69" s="30" t="e">
        <f t="shared" si="57"/>
        <v>#DIV/0!</v>
      </c>
      <c r="DI69" s="30" t="e">
        <f t="shared" si="57"/>
        <v>#DIV/0!</v>
      </c>
      <c r="DJ69" s="30" t="e">
        <f t="shared" si="57"/>
        <v>#DIV/0!</v>
      </c>
      <c r="DK69" s="30" t="e">
        <f t="shared" si="57"/>
        <v>#DIV/0!</v>
      </c>
      <c r="DL69" s="30" t="e">
        <f t="shared" si="57"/>
        <v>#DIV/0!</v>
      </c>
      <c r="DM69" s="30" t="e">
        <f t="shared" si="57"/>
        <v>#DIV/0!</v>
      </c>
      <c r="DN69" s="30" t="e">
        <f t="shared" si="57"/>
        <v>#DIV/0!</v>
      </c>
      <c r="DO69" s="30" t="e">
        <f t="shared" si="57"/>
        <v>#DIV/0!</v>
      </c>
      <c r="DP69" s="30" t="e">
        <f t="shared" si="57"/>
        <v>#DIV/0!</v>
      </c>
      <c r="DQ69" s="30" t="e">
        <f t="shared" si="57"/>
        <v>#DIV/0!</v>
      </c>
      <c r="DR69" s="30" t="e">
        <f t="shared" si="57"/>
        <v>#DIV/0!</v>
      </c>
      <c r="DS69" s="30" t="e">
        <f t="shared" si="57"/>
        <v>#DIV/0!</v>
      </c>
      <c r="DT69" s="30" t="e">
        <f t="shared" si="57"/>
        <v>#DIV/0!</v>
      </c>
      <c r="DU69" s="30" t="e">
        <f t="shared" si="57"/>
        <v>#DIV/0!</v>
      </c>
      <c r="DV69" s="30" t="e">
        <f t="shared" si="57"/>
        <v>#DIV/0!</v>
      </c>
      <c r="DW69" s="30" t="e">
        <f t="shared" si="57"/>
        <v>#DIV/0!</v>
      </c>
      <c r="DX69" s="30" t="e">
        <f t="shared" si="57"/>
        <v>#DIV/0!</v>
      </c>
      <c r="DY69" s="30" t="e">
        <f t="shared" si="57"/>
        <v>#DIV/0!</v>
      </c>
      <c r="DZ69" s="30" t="e">
        <f t="shared" si="57"/>
        <v>#DIV/0!</v>
      </c>
      <c r="EA69" s="30" t="e">
        <f t="shared" si="57"/>
        <v>#DIV/0!</v>
      </c>
      <c r="EB69" s="30" t="e">
        <f t="shared" si="57"/>
        <v>#DIV/0!</v>
      </c>
      <c r="EC69" s="30" t="e">
        <f t="shared" si="57"/>
        <v>#DIV/0!</v>
      </c>
      <c r="ED69" s="30" t="e">
        <f t="shared" si="57"/>
        <v>#DIV/0!</v>
      </c>
      <c r="EE69" s="30" t="e">
        <f t="shared" si="57"/>
        <v>#DIV/0!</v>
      </c>
      <c r="EF69" s="30" t="e">
        <f t="shared" si="57"/>
        <v>#DIV/0!</v>
      </c>
      <c r="EG69" s="30" t="e">
        <f t="shared" si="57"/>
        <v>#DIV/0!</v>
      </c>
      <c r="EH69" s="30" t="e">
        <f t="shared" ref="EH69:GA69" si="58">MIN($B$22,EH64,MAX(EH65,EH66))</f>
        <v>#DIV/0!</v>
      </c>
      <c r="EI69" s="30" t="e">
        <f t="shared" si="58"/>
        <v>#DIV/0!</v>
      </c>
      <c r="EJ69" s="30" t="e">
        <f t="shared" si="58"/>
        <v>#DIV/0!</v>
      </c>
      <c r="EK69" s="30" t="e">
        <f t="shared" si="58"/>
        <v>#DIV/0!</v>
      </c>
      <c r="EL69" s="30" t="e">
        <f t="shared" si="58"/>
        <v>#DIV/0!</v>
      </c>
      <c r="EM69" s="30" t="e">
        <f t="shared" si="58"/>
        <v>#DIV/0!</v>
      </c>
      <c r="EN69" s="30" t="e">
        <f t="shared" si="58"/>
        <v>#DIV/0!</v>
      </c>
      <c r="EO69" s="30" t="e">
        <f t="shared" si="58"/>
        <v>#DIV/0!</v>
      </c>
      <c r="EP69" s="30" t="e">
        <f t="shared" si="58"/>
        <v>#DIV/0!</v>
      </c>
      <c r="EQ69" s="30" t="e">
        <f t="shared" si="58"/>
        <v>#DIV/0!</v>
      </c>
      <c r="ER69" s="30" t="e">
        <f t="shared" si="58"/>
        <v>#DIV/0!</v>
      </c>
      <c r="ES69" s="30" t="e">
        <f t="shared" si="58"/>
        <v>#DIV/0!</v>
      </c>
      <c r="ET69" s="30" t="e">
        <f t="shared" si="58"/>
        <v>#DIV/0!</v>
      </c>
      <c r="EU69" s="30" t="e">
        <f t="shared" si="58"/>
        <v>#DIV/0!</v>
      </c>
      <c r="EV69" s="30" t="e">
        <f t="shared" si="58"/>
        <v>#DIV/0!</v>
      </c>
      <c r="EW69" s="30" t="e">
        <f t="shared" si="58"/>
        <v>#DIV/0!</v>
      </c>
      <c r="EX69" s="30" t="e">
        <f t="shared" si="58"/>
        <v>#DIV/0!</v>
      </c>
      <c r="EY69" s="30" t="e">
        <f t="shared" si="58"/>
        <v>#DIV/0!</v>
      </c>
      <c r="EZ69" s="30" t="e">
        <f t="shared" si="58"/>
        <v>#DIV/0!</v>
      </c>
      <c r="FA69" s="30" t="e">
        <f t="shared" si="58"/>
        <v>#DIV/0!</v>
      </c>
      <c r="FB69" s="30" t="e">
        <f t="shared" si="58"/>
        <v>#DIV/0!</v>
      </c>
      <c r="FC69" s="30" t="e">
        <f t="shared" si="58"/>
        <v>#DIV/0!</v>
      </c>
      <c r="FD69" s="30" t="e">
        <f t="shared" si="58"/>
        <v>#DIV/0!</v>
      </c>
      <c r="FE69" s="30" t="e">
        <f t="shared" si="58"/>
        <v>#DIV/0!</v>
      </c>
      <c r="FF69" s="30" t="e">
        <f t="shared" si="58"/>
        <v>#DIV/0!</v>
      </c>
      <c r="FG69" s="30" t="e">
        <f t="shared" si="58"/>
        <v>#DIV/0!</v>
      </c>
      <c r="FH69" s="30" t="e">
        <f t="shared" si="58"/>
        <v>#DIV/0!</v>
      </c>
      <c r="FI69" s="30" t="e">
        <f t="shared" si="58"/>
        <v>#DIV/0!</v>
      </c>
      <c r="FJ69" s="30" t="e">
        <f t="shared" si="58"/>
        <v>#DIV/0!</v>
      </c>
      <c r="FK69" s="30" t="e">
        <f t="shared" si="58"/>
        <v>#DIV/0!</v>
      </c>
      <c r="FL69" s="30" t="e">
        <f t="shared" si="58"/>
        <v>#DIV/0!</v>
      </c>
      <c r="FM69" s="30" t="e">
        <f t="shared" si="58"/>
        <v>#DIV/0!</v>
      </c>
      <c r="FN69" s="30" t="e">
        <f t="shared" si="58"/>
        <v>#DIV/0!</v>
      </c>
      <c r="FO69" s="30" t="e">
        <f t="shared" si="58"/>
        <v>#DIV/0!</v>
      </c>
      <c r="FP69" s="30" t="e">
        <f t="shared" si="58"/>
        <v>#DIV/0!</v>
      </c>
      <c r="FQ69" s="30" t="e">
        <f t="shared" si="58"/>
        <v>#DIV/0!</v>
      </c>
      <c r="FR69" s="30" t="e">
        <f t="shared" si="58"/>
        <v>#DIV/0!</v>
      </c>
      <c r="FS69" s="30" t="e">
        <f t="shared" si="58"/>
        <v>#DIV/0!</v>
      </c>
      <c r="FT69" s="30" t="e">
        <f t="shared" si="58"/>
        <v>#DIV/0!</v>
      </c>
      <c r="FU69" s="30" t="e">
        <f t="shared" si="58"/>
        <v>#DIV/0!</v>
      </c>
      <c r="FV69" s="30" t="e">
        <f t="shared" si="58"/>
        <v>#DIV/0!</v>
      </c>
      <c r="FW69" s="30" t="e">
        <f t="shared" si="58"/>
        <v>#DIV/0!</v>
      </c>
      <c r="FX69" s="30" t="e">
        <f t="shared" si="58"/>
        <v>#DIV/0!</v>
      </c>
      <c r="FY69" s="30" t="e">
        <f t="shared" si="58"/>
        <v>#DIV/0!</v>
      </c>
      <c r="FZ69" s="30" t="e">
        <f t="shared" si="58"/>
        <v>#DIV/0!</v>
      </c>
      <c r="GA69" s="30" t="e">
        <f t="shared" si="58"/>
        <v>#DIV/0!</v>
      </c>
    </row>
    <row r="70" spans="1:183">
      <c r="A70" s="36"/>
      <c r="B70" s="19">
        <f>B61</f>
        <v>0</v>
      </c>
      <c r="C70" s="2">
        <v>3</v>
      </c>
      <c r="D70" s="4">
        <f>C61</f>
        <v>1</v>
      </c>
      <c r="E70" s="6">
        <f>D65</f>
        <v>0</v>
      </c>
      <c r="F70" s="32">
        <f>E61</f>
        <v>222.2222222222222</v>
      </c>
      <c r="G70" s="5">
        <f>G56</f>
        <v>3</v>
      </c>
      <c r="H70" s="61">
        <f>G61</f>
        <v>0.5</v>
      </c>
      <c r="I70" t="s">
        <v>35</v>
      </c>
      <c r="J70" s="30" t="e">
        <f>$B$38/J69/$E$38/J68/$H$70</f>
        <v>#DIV/0!</v>
      </c>
      <c r="K70" s="30" t="e">
        <f t="shared" ref="K70:BV70" si="59">$B$38/K69/$E$38/K68/$H$70</f>
        <v>#DIV/0!</v>
      </c>
      <c r="L70" s="30" t="e">
        <f t="shared" si="59"/>
        <v>#DIV/0!</v>
      </c>
      <c r="M70" s="30" t="e">
        <f t="shared" si="59"/>
        <v>#DIV/0!</v>
      </c>
      <c r="N70" s="30" t="e">
        <f t="shared" si="59"/>
        <v>#DIV/0!</v>
      </c>
      <c r="O70" s="30" t="e">
        <f t="shared" si="59"/>
        <v>#DIV/0!</v>
      </c>
      <c r="P70" s="30" t="e">
        <f t="shared" si="59"/>
        <v>#DIV/0!</v>
      </c>
      <c r="Q70" s="30" t="e">
        <f t="shared" si="59"/>
        <v>#DIV/0!</v>
      </c>
      <c r="R70" s="30" t="e">
        <f t="shared" si="59"/>
        <v>#DIV/0!</v>
      </c>
      <c r="S70" s="30" t="e">
        <f t="shared" si="59"/>
        <v>#DIV/0!</v>
      </c>
      <c r="T70" s="30" t="e">
        <f t="shared" si="59"/>
        <v>#DIV/0!</v>
      </c>
      <c r="U70" s="30" t="e">
        <f t="shared" si="59"/>
        <v>#DIV/0!</v>
      </c>
      <c r="V70" s="30" t="e">
        <f t="shared" si="59"/>
        <v>#DIV/0!</v>
      </c>
      <c r="W70" s="30" t="e">
        <f t="shared" si="59"/>
        <v>#DIV/0!</v>
      </c>
      <c r="X70" s="30" t="e">
        <f t="shared" si="59"/>
        <v>#DIV/0!</v>
      </c>
      <c r="Y70" s="30" t="e">
        <f t="shared" si="59"/>
        <v>#DIV/0!</v>
      </c>
      <c r="Z70" s="30" t="e">
        <f t="shared" si="59"/>
        <v>#DIV/0!</v>
      </c>
      <c r="AA70" s="30" t="e">
        <f t="shared" si="59"/>
        <v>#DIV/0!</v>
      </c>
      <c r="AB70" s="30" t="e">
        <f t="shared" si="59"/>
        <v>#DIV/0!</v>
      </c>
      <c r="AC70" s="30" t="e">
        <f t="shared" si="59"/>
        <v>#DIV/0!</v>
      </c>
      <c r="AD70" s="30" t="e">
        <f t="shared" si="59"/>
        <v>#DIV/0!</v>
      </c>
      <c r="AE70" s="30" t="e">
        <f t="shared" si="59"/>
        <v>#DIV/0!</v>
      </c>
      <c r="AF70" s="30" t="e">
        <f t="shared" si="59"/>
        <v>#DIV/0!</v>
      </c>
      <c r="AG70" s="30" t="e">
        <f t="shared" si="59"/>
        <v>#DIV/0!</v>
      </c>
      <c r="AH70" s="30" t="e">
        <f t="shared" si="59"/>
        <v>#DIV/0!</v>
      </c>
      <c r="AI70" s="30" t="e">
        <f t="shared" si="59"/>
        <v>#DIV/0!</v>
      </c>
      <c r="AJ70" s="30" t="e">
        <f t="shared" si="59"/>
        <v>#DIV/0!</v>
      </c>
      <c r="AK70" s="30" t="e">
        <f t="shared" si="59"/>
        <v>#DIV/0!</v>
      </c>
      <c r="AL70" s="30" t="e">
        <f t="shared" si="59"/>
        <v>#DIV/0!</v>
      </c>
      <c r="AM70" s="30" t="e">
        <f t="shared" si="59"/>
        <v>#DIV/0!</v>
      </c>
      <c r="AN70" s="30" t="e">
        <f t="shared" si="59"/>
        <v>#DIV/0!</v>
      </c>
      <c r="AO70" s="30" t="e">
        <f t="shared" si="59"/>
        <v>#DIV/0!</v>
      </c>
      <c r="AP70" s="30" t="e">
        <f t="shared" si="59"/>
        <v>#DIV/0!</v>
      </c>
      <c r="AQ70" s="30" t="e">
        <f t="shared" si="59"/>
        <v>#DIV/0!</v>
      </c>
      <c r="AR70" s="30" t="e">
        <f t="shared" si="59"/>
        <v>#DIV/0!</v>
      </c>
      <c r="AS70" s="30" t="e">
        <f t="shared" si="59"/>
        <v>#DIV/0!</v>
      </c>
      <c r="AT70" s="30" t="e">
        <f t="shared" si="59"/>
        <v>#DIV/0!</v>
      </c>
      <c r="AU70" s="30" t="e">
        <f t="shared" si="59"/>
        <v>#DIV/0!</v>
      </c>
      <c r="AV70" s="30" t="e">
        <f t="shared" si="59"/>
        <v>#DIV/0!</v>
      </c>
      <c r="AW70" s="30" t="e">
        <f t="shared" si="59"/>
        <v>#DIV/0!</v>
      </c>
      <c r="AX70" s="30" t="e">
        <f t="shared" si="59"/>
        <v>#DIV/0!</v>
      </c>
      <c r="AY70" s="30" t="e">
        <f t="shared" si="59"/>
        <v>#DIV/0!</v>
      </c>
      <c r="AZ70" s="30" t="e">
        <f t="shared" si="59"/>
        <v>#DIV/0!</v>
      </c>
      <c r="BA70" s="30" t="e">
        <f t="shared" si="59"/>
        <v>#DIV/0!</v>
      </c>
      <c r="BB70" s="30" t="e">
        <f t="shared" si="59"/>
        <v>#DIV/0!</v>
      </c>
      <c r="BC70" s="30" t="e">
        <f t="shared" si="59"/>
        <v>#DIV/0!</v>
      </c>
      <c r="BD70" s="30" t="e">
        <f t="shared" si="59"/>
        <v>#DIV/0!</v>
      </c>
      <c r="BE70" s="30" t="e">
        <f t="shared" si="59"/>
        <v>#DIV/0!</v>
      </c>
      <c r="BF70" s="30" t="e">
        <f t="shared" si="59"/>
        <v>#DIV/0!</v>
      </c>
      <c r="BG70" s="30" t="e">
        <f t="shared" si="59"/>
        <v>#DIV/0!</v>
      </c>
      <c r="BH70" s="30" t="e">
        <f t="shared" si="59"/>
        <v>#DIV/0!</v>
      </c>
      <c r="BI70" s="30" t="e">
        <f t="shared" si="59"/>
        <v>#DIV/0!</v>
      </c>
      <c r="BJ70" s="30" t="e">
        <f t="shared" si="59"/>
        <v>#DIV/0!</v>
      </c>
      <c r="BK70" s="30" t="e">
        <f t="shared" si="59"/>
        <v>#DIV/0!</v>
      </c>
      <c r="BL70" s="30" t="e">
        <f t="shared" si="59"/>
        <v>#DIV/0!</v>
      </c>
      <c r="BM70" s="30" t="e">
        <f t="shared" si="59"/>
        <v>#DIV/0!</v>
      </c>
      <c r="BN70" s="30" t="e">
        <f t="shared" si="59"/>
        <v>#DIV/0!</v>
      </c>
      <c r="BO70" s="30" t="e">
        <f t="shared" si="59"/>
        <v>#DIV/0!</v>
      </c>
      <c r="BP70" s="30" t="e">
        <f t="shared" si="59"/>
        <v>#DIV/0!</v>
      </c>
      <c r="BQ70" s="30" t="e">
        <f t="shared" si="59"/>
        <v>#DIV/0!</v>
      </c>
      <c r="BR70" s="30" t="e">
        <f t="shared" si="59"/>
        <v>#DIV/0!</v>
      </c>
      <c r="BS70" s="30" t="e">
        <f t="shared" si="59"/>
        <v>#DIV/0!</v>
      </c>
      <c r="BT70" s="30" t="e">
        <f t="shared" si="59"/>
        <v>#DIV/0!</v>
      </c>
      <c r="BU70" s="30" t="e">
        <f t="shared" si="59"/>
        <v>#DIV/0!</v>
      </c>
      <c r="BV70" s="30" t="e">
        <f t="shared" si="59"/>
        <v>#DIV/0!</v>
      </c>
      <c r="BW70" s="30" t="e">
        <f t="shared" ref="BW70:EH70" si="60">$B$38/BW69/$E$38/BW68/$H$70</f>
        <v>#DIV/0!</v>
      </c>
      <c r="BX70" s="30" t="e">
        <f t="shared" si="60"/>
        <v>#DIV/0!</v>
      </c>
      <c r="BY70" s="30" t="e">
        <f t="shared" si="60"/>
        <v>#DIV/0!</v>
      </c>
      <c r="BZ70" s="30" t="e">
        <f t="shared" si="60"/>
        <v>#DIV/0!</v>
      </c>
      <c r="CA70" s="30" t="e">
        <f t="shared" si="60"/>
        <v>#DIV/0!</v>
      </c>
      <c r="CB70" s="30" t="e">
        <f t="shared" si="60"/>
        <v>#DIV/0!</v>
      </c>
      <c r="CC70" s="30" t="e">
        <f t="shared" si="60"/>
        <v>#DIV/0!</v>
      </c>
      <c r="CD70" s="30" t="e">
        <f t="shared" si="60"/>
        <v>#DIV/0!</v>
      </c>
      <c r="CE70" s="30" t="e">
        <f t="shared" si="60"/>
        <v>#DIV/0!</v>
      </c>
      <c r="CF70" s="30" t="e">
        <f t="shared" si="60"/>
        <v>#DIV/0!</v>
      </c>
      <c r="CG70" s="30" t="e">
        <f t="shared" si="60"/>
        <v>#DIV/0!</v>
      </c>
      <c r="CH70" s="30" t="e">
        <f t="shared" si="60"/>
        <v>#DIV/0!</v>
      </c>
      <c r="CI70" s="30" t="e">
        <f t="shared" si="60"/>
        <v>#DIV/0!</v>
      </c>
      <c r="CJ70" s="30" t="e">
        <f t="shared" si="60"/>
        <v>#DIV/0!</v>
      </c>
      <c r="CK70" s="30" t="e">
        <f t="shared" si="60"/>
        <v>#DIV/0!</v>
      </c>
      <c r="CL70" s="30" t="e">
        <f t="shared" si="60"/>
        <v>#DIV/0!</v>
      </c>
      <c r="CM70" s="30" t="e">
        <f t="shared" si="60"/>
        <v>#DIV/0!</v>
      </c>
      <c r="CN70" s="30" t="e">
        <f t="shared" si="60"/>
        <v>#DIV/0!</v>
      </c>
      <c r="CO70" s="30" t="e">
        <f t="shared" si="60"/>
        <v>#DIV/0!</v>
      </c>
      <c r="CP70" s="30" t="e">
        <f t="shared" si="60"/>
        <v>#DIV/0!</v>
      </c>
      <c r="CQ70" s="30" t="e">
        <f t="shared" si="60"/>
        <v>#DIV/0!</v>
      </c>
      <c r="CR70" s="30" t="e">
        <f t="shared" si="60"/>
        <v>#DIV/0!</v>
      </c>
      <c r="CS70" s="30" t="e">
        <f t="shared" si="60"/>
        <v>#DIV/0!</v>
      </c>
      <c r="CT70" s="30" t="e">
        <f t="shared" si="60"/>
        <v>#DIV/0!</v>
      </c>
      <c r="CU70" s="30" t="e">
        <f t="shared" si="60"/>
        <v>#DIV/0!</v>
      </c>
      <c r="CV70" s="30" t="e">
        <f t="shared" si="60"/>
        <v>#DIV/0!</v>
      </c>
      <c r="CW70" s="30" t="e">
        <f t="shared" si="60"/>
        <v>#DIV/0!</v>
      </c>
      <c r="CX70" s="30" t="e">
        <f t="shared" si="60"/>
        <v>#DIV/0!</v>
      </c>
      <c r="CY70" s="30" t="e">
        <f t="shared" si="60"/>
        <v>#DIV/0!</v>
      </c>
      <c r="CZ70" s="30" t="e">
        <f t="shared" si="60"/>
        <v>#DIV/0!</v>
      </c>
      <c r="DA70" s="30" t="e">
        <f t="shared" si="60"/>
        <v>#DIV/0!</v>
      </c>
      <c r="DB70" s="30" t="e">
        <f t="shared" si="60"/>
        <v>#DIV/0!</v>
      </c>
      <c r="DC70" s="30" t="e">
        <f t="shared" si="60"/>
        <v>#DIV/0!</v>
      </c>
      <c r="DD70" s="30" t="e">
        <f t="shared" si="60"/>
        <v>#DIV/0!</v>
      </c>
      <c r="DE70" s="30" t="e">
        <f t="shared" si="60"/>
        <v>#DIV/0!</v>
      </c>
      <c r="DF70" s="30" t="e">
        <f t="shared" si="60"/>
        <v>#DIV/0!</v>
      </c>
      <c r="DG70" s="30" t="e">
        <f t="shared" si="60"/>
        <v>#DIV/0!</v>
      </c>
      <c r="DH70" s="30" t="e">
        <f t="shared" si="60"/>
        <v>#DIV/0!</v>
      </c>
      <c r="DI70" s="30" t="e">
        <f t="shared" si="60"/>
        <v>#DIV/0!</v>
      </c>
      <c r="DJ70" s="30" t="e">
        <f t="shared" si="60"/>
        <v>#DIV/0!</v>
      </c>
      <c r="DK70" s="30" t="e">
        <f t="shared" si="60"/>
        <v>#DIV/0!</v>
      </c>
      <c r="DL70" s="30" t="e">
        <f t="shared" si="60"/>
        <v>#DIV/0!</v>
      </c>
      <c r="DM70" s="30" t="e">
        <f t="shared" si="60"/>
        <v>#DIV/0!</v>
      </c>
      <c r="DN70" s="30" t="e">
        <f t="shared" si="60"/>
        <v>#DIV/0!</v>
      </c>
      <c r="DO70" s="30" t="e">
        <f t="shared" si="60"/>
        <v>#DIV/0!</v>
      </c>
      <c r="DP70" s="30" t="e">
        <f t="shared" si="60"/>
        <v>#DIV/0!</v>
      </c>
      <c r="DQ70" s="30" t="e">
        <f t="shared" si="60"/>
        <v>#DIV/0!</v>
      </c>
      <c r="DR70" s="30" t="e">
        <f t="shared" si="60"/>
        <v>#DIV/0!</v>
      </c>
      <c r="DS70" s="30" t="e">
        <f t="shared" si="60"/>
        <v>#DIV/0!</v>
      </c>
      <c r="DT70" s="30" t="e">
        <f t="shared" si="60"/>
        <v>#DIV/0!</v>
      </c>
      <c r="DU70" s="30" t="e">
        <f t="shared" si="60"/>
        <v>#DIV/0!</v>
      </c>
      <c r="DV70" s="30" t="e">
        <f t="shared" si="60"/>
        <v>#DIV/0!</v>
      </c>
      <c r="DW70" s="30" t="e">
        <f t="shared" si="60"/>
        <v>#DIV/0!</v>
      </c>
      <c r="DX70" s="30" t="e">
        <f t="shared" si="60"/>
        <v>#DIV/0!</v>
      </c>
      <c r="DY70" s="30" t="e">
        <f t="shared" si="60"/>
        <v>#DIV/0!</v>
      </c>
      <c r="DZ70" s="30" t="e">
        <f t="shared" si="60"/>
        <v>#DIV/0!</v>
      </c>
      <c r="EA70" s="30" t="e">
        <f t="shared" si="60"/>
        <v>#DIV/0!</v>
      </c>
      <c r="EB70" s="30" t="e">
        <f t="shared" si="60"/>
        <v>#DIV/0!</v>
      </c>
      <c r="EC70" s="30" t="e">
        <f t="shared" si="60"/>
        <v>#DIV/0!</v>
      </c>
      <c r="ED70" s="30" t="e">
        <f t="shared" si="60"/>
        <v>#DIV/0!</v>
      </c>
      <c r="EE70" s="30" t="e">
        <f t="shared" si="60"/>
        <v>#DIV/0!</v>
      </c>
      <c r="EF70" s="30" t="e">
        <f t="shared" si="60"/>
        <v>#DIV/0!</v>
      </c>
      <c r="EG70" s="30" t="e">
        <f t="shared" si="60"/>
        <v>#DIV/0!</v>
      </c>
      <c r="EH70" s="30" t="e">
        <f t="shared" si="60"/>
        <v>#DIV/0!</v>
      </c>
      <c r="EI70" s="30" t="e">
        <f t="shared" ref="EI70:GA70" si="61">$B$38/EI69/$E$38/EI68/$H$70</f>
        <v>#DIV/0!</v>
      </c>
      <c r="EJ70" s="30" t="e">
        <f t="shared" si="61"/>
        <v>#DIV/0!</v>
      </c>
      <c r="EK70" s="30" t="e">
        <f t="shared" si="61"/>
        <v>#DIV/0!</v>
      </c>
      <c r="EL70" s="30" t="e">
        <f t="shared" si="61"/>
        <v>#DIV/0!</v>
      </c>
      <c r="EM70" s="30" t="e">
        <f t="shared" si="61"/>
        <v>#DIV/0!</v>
      </c>
      <c r="EN70" s="30" t="e">
        <f t="shared" si="61"/>
        <v>#DIV/0!</v>
      </c>
      <c r="EO70" s="30" t="e">
        <f t="shared" si="61"/>
        <v>#DIV/0!</v>
      </c>
      <c r="EP70" s="30" t="e">
        <f t="shared" si="61"/>
        <v>#DIV/0!</v>
      </c>
      <c r="EQ70" s="30" t="e">
        <f t="shared" si="61"/>
        <v>#DIV/0!</v>
      </c>
      <c r="ER70" s="30" t="e">
        <f t="shared" si="61"/>
        <v>#DIV/0!</v>
      </c>
      <c r="ES70" s="30" t="e">
        <f t="shared" si="61"/>
        <v>#DIV/0!</v>
      </c>
      <c r="ET70" s="30" t="e">
        <f t="shared" si="61"/>
        <v>#DIV/0!</v>
      </c>
      <c r="EU70" s="30" t="e">
        <f t="shared" si="61"/>
        <v>#DIV/0!</v>
      </c>
      <c r="EV70" s="30" t="e">
        <f t="shared" si="61"/>
        <v>#DIV/0!</v>
      </c>
      <c r="EW70" s="30" t="e">
        <f t="shared" si="61"/>
        <v>#DIV/0!</v>
      </c>
      <c r="EX70" s="30" t="e">
        <f t="shared" si="61"/>
        <v>#DIV/0!</v>
      </c>
      <c r="EY70" s="30" t="e">
        <f t="shared" si="61"/>
        <v>#DIV/0!</v>
      </c>
      <c r="EZ70" s="30" t="e">
        <f t="shared" si="61"/>
        <v>#DIV/0!</v>
      </c>
      <c r="FA70" s="30" t="e">
        <f t="shared" si="61"/>
        <v>#DIV/0!</v>
      </c>
      <c r="FB70" s="30" t="e">
        <f t="shared" si="61"/>
        <v>#DIV/0!</v>
      </c>
      <c r="FC70" s="30" t="e">
        <f t="shared" si="61"/>
        <v>#DIV/0!</v>
      </c>
      <c r="FD70" s="30" t="e">
        <f t="shared" si="61"/>
        <v>#DIV/0!</v>
      </c>
      <c r="FE70" s="30" t="e">
        <f t="shared" si="61"/>
        <v>#DIV/0!</v>
      </c>
      <c r="FF70" s="30" t="e">
        <f t="shared" si="61"/>
        <v>#DIV/0!</v>
      </c>
      <c r="FG70" s="30" t="e">
        <f t="shared" si="61"/>
        <v>#DIV/0!</v>
      </c>
      <c r="FH70" s="30" t="e">
        <f t="shared" si="61"/>
        <v>#DIV/0!</v>
      </c>
      <c r="FI70" s="30" t="e">
        <f t="shared" si="61"/>
        <v>#DIV/0!</v>
      </c>
      <c r="FJ70" s="30" t="e">
        <f t="shared" si="61"/>
        <v>#DIV/0!</v>
      </c>
      <c r="FK70" s="30" t="e">
        <f t="shared" si="61"/>
        <v>#DIV/0!</v>
      </c>
      <c r="FL70" s="30" t="e">
        <f t="shared" si="61"/>
        <v>#DIV/0!</v>
      </c>
      <c r="FM70" s="30" t="e">
        <f t="shared" si="61"/>
        <v>#DIV/0!</v>
      </c>
      <c r="FN70" s="30" t="e">
        <f t="shared" si="61"/>
        <v>#DIV/0!</v>
      </c>
      <c r="FO70" s="30" t="e">
        <f t="shared" si="61"/>
        <v>#DIV/0!</v>
      </c>
      <c r="FP70" s="30" t="e">
        <f t="shared" si="61"/>
        <v>#DIV/0!</v>
      </c>
      <c r="FQ70" s="30" t="e">
        <f t="shared" si="61"/>
        <v>#DIV/0!</v>
      </c>
      <c r="FR70" s="30" t="e">
        <f t="shared" si="61"/>
        <v>#DIV/0!</v>
      </c>
      <c r="FS70" s="30" t="e">
        <f t="shared" si="61"/>
        <v>#DIV/0!</v>
      </c>
      <c r="FT70" s="30" t="e">
        <f t="shared" si="61"/>
        <v>#DIV/0!</v>
      </c>
      <c r="FU70" s="30" t="e">
        <f t="shared" si="61"/>
        <v>#DIV/0!</v>
      </c>
      <c r="FV70" s="30" t="e">
        <f t="shared" si="61"/>
        <v>#DIV/0!</v>
      </c>
      <c r="FW70" s="30" t="e">
        <f t="shared" si="61"/>
        <v>#DIV/0!</v>
      </c>
      <c r="FX70" s="30" t="e">
        <f t="shared" si="61"/>
        <v>#DIV/0!</v>
      </c>
      <c r="FY70" s="30" t="e">
        <f t="shared" si="61"/>
        <v>#DIV/0!</v>
      </c>
      <c r="FZ70" s="30" t="e">
        <f t="shared" si="61"/>
        <v>#DIV/0!</v>
      </c>
      <c r="GA70" s="30" t="e">
        <f t="shared" si="61"/>
        <v>#DIV/0!</v>
      </c>
    </row>
    <row r="71" spans="1:183" ht="15.75" thickBot="1">
      <c r="A71" s="42" t="s">
        <v>32</v>
      </c>
      <c r="B71" s="43" t="e">
        <f>B70/C70/D70/E70/F70/G70/H70</f>
        <v>#DIV/0!</v>
      </c>
      <c r="C71" s="44"/>
      <c r="D71" s="44"/>
      <c r="E71" s="44"/>
      <c r="F71" s="44"/>
      <c r="G71" s="44"/>
      <c r="H71" s="45"/>
    </row>
    <row r="73" spans="1:183" ht="15.75" thickBot="1"/>
    <row r="74" spans="1:183" ht="18">
      <c r="A74" s="33"/>
      <c r="B74" s="34" t="s">
        <v>14</v>
      </c>
      <c r="C74" s="34" t="s">
        <v>12</v>
      </c>
      <c r="D74" s="34" t="s">
        <v>16</v>
      </c>
      <c r="E74" s="34" t="s">
        <v>28</v>
      </c>
      <c r="F74" s="34" t="s">
        <v>13</v>
      </c>
      <c r="G74" s="34" t="s">
        <v>15</v>
      </c>
      <c r="H74" s="35"/>
    </row>
    <row r="75" spans="1:183">
      <c r="A75" s="36"/>
      <c r="B75" s="23">
        <f>B70</f>
        <v>0</v>
      </c>
      <c r="C75" s="24">
        <f>C61</f>
        <v>1</v>
      </c>
      <c r="D75" s="25">
        <f>D61</f>
        <v>0</v>
      </c>
      <c r="E75" s="26">
        <f>E61</f>
        <v>222.2222222222222</v>
      </c>
      <c r="F75" s="27">
        <f>F61</f>
        <v>3</v>
      </c>
      <c r="G75" s="28">
        <v>0.25</v>
      </c>
      <c r="H75" s="37"/>
    </row>
    <row r="76" spans="1:183">
      <c r="A76" s="38" t="s">
        <v>30</v>
      </c>
      <c r="B76" s="29" t="e">
        <f>B75/C75/D75/E75/F75/G75</f>
        <v>#DIV/0!</v>
      </c>
      <c r="C76" s="39"/>
      <c r="D76" s="39"/>
      <c r="E76" s="39"/>
      <c r="F76" s="39"/>
      <c r="G76" s="39"/>
      <c r="H76" s="37"/>
    </row>
    <row r="77" spans="1:183">
      <c r="A77" s="36"/>
      <c r="B77" s="39"/>
      <c r="C77" s="39"/>
      <c r="D77" s="39"/>
      <c r="E77" s="39"/>
      <c r="F77" s="39"/>
      <c r="G77" s="39"/>
      <c r="H77" s="37"/>
    </row>
    <row r="78" spans="1:183">
      <c r="A78" s="36"/>
      <c r="B78" s="2" t="s">
        <v>14</v>
      </c>
      <c r="C78" s="13">
        <v>1.5E-3</v>
      </c>
      <c r="D78" s="2" t="s">
        <v>16</v>
      </c>
      <c r="E78" s="2" t="s">
        <v>15</v>
      </c>
      <c r="F78" s="39"/>
      <c r="G78" s="39"/>
      <c r="H78" s="37"/>
      <c r="I78" t="s">
        <v>30</v>
      </c>
      <c r="J78" s="30" t="e">
        <f>$B$75/$C$75/$D$75/J$36/$G$75</f>
        <v>#DIV/0!</v>
      </c>
      <c r="K78" s="30" t="e">
        <f t="shared" ref="K78:BV78" si="62">$B$75/$C$75/$D$75/K$36/$G$75</f>
        <v>#DIV/0!</v>
      </c>
      <c r="L78" s="30" t="e">
        <f t="shared" si="62"/>
        <v>#DIV/0!</v>
      </c>
      <c r="M78" s="30" t="e">
        <f t="shared" si="62"/>
        <v>#DIV/0!</v>
      </c>
      <c r="N78" s="30" t="e">
        <f t="shared" si="62"/>
        <v>#DIV/0!</v>
      </c>
      <c r="O78" s="30" t="e">
        <f t="shared" si="62"/>
        <v>#DIV/0!</v>
      </c>
      <c r="P78" s="30" t="e">
        <f t="shared" si="62"/>
        <v>#DIV/0!</v>
      </c>
      <c r="Q78" s="30" t="e">
        <f t="shared" si="62"/>
        <v>#DIV/0!</v>
      </c>
      <c r="R78" s="30" t="e">
        <f t="shared" si="62"/>
        <v>#DIV/0!</v>
      </c>
      <c r="S78" s="30" t="e">
        <f t="shared" si="62"/>
        <v>#DIV/0!</v>
      </c>
      <c r="T78" s="30" t="e">
        <f t="shared" si="62"/>
        <v>#DIV/0!</v>
      </c>
      <c r="U78" s="30" t="e">
        <f t="shared" si="62"/>
        <v>#DIV/0!</v>
      </c>
      <c r="V78" s="30" t="e">
        <f t="shared" si="62"/>
        <v>#DIV/0!</v>
      </c>
      <c r="W78" s="30" t="e">
        <f t="shared" si="62"/>
        <v>#DIV/0!</v>
      </c>
      <c r="X78" s="30" t="e">
        <f t="shared" si="62"/>
        <v>#DIV/0!</v>
      </c>
      <c r="Y78" s="30" t="e">
        <f t="shared" si="62"/>
        <v>#DIV/0!</v>
      </c>
      <c r="Z78" s="30" t="e">
        <f t="shared" si="62"/>
        <v>#DIV/0!</v>
      </c>
      <c r="AA78" s="30" t="e">
        <f t="shared" si="62"/>
        <v>#DIV/0!</v>
      </c>
      <c r="AB78" s="30" t="e">
        <f t="shared" si="62"/>
        <v>#DIV/0!</v>
      </c>
      <c r="AC78" s="30" t="e">
        <f t="shared" si="62"/>
        <v>#DIV/0!</v>
      </c>
      <c r="AD78" s="30" t="e">
        <f t="shared" si="62"/>
        <v>#DIV/0!</v>
      </c>
      <c r="AE78" s="30" t="e">
        <f t="shared" si="62"/>
        <v>#DIV/0!</v>
      </c>
      <c r="AF78" s="30" t="e">
        <f t="shared" si="62"/>
        <v>#DIV/0!</v>
      </c>
      <c r="AG78" s="30" t="e">
        <f t="shared" si="62"/>
        <v>#DIV/0!</v>
      </c>
      <c r="AH78" s="30" t="e">
        <f t="shared" si="62"/>
        <v>#DIV/0!</v>
      </c>
      <c r="AI78" s="30" t="e">
        <f t="shared" si="62"/>
        <v>#DIV/0!</v>
      </c>
      <c r="AJ78" s="30" t="e">
        <f t="shared" si="62"/>
        <v>#DIV/0!</v>
      </c>
      <c r="AK78" s="30" t="e">
        <f t="shared" si="62"/>
        <v>#DIV/0!</v>
      </c>
      <c r="AL78" s="30" t="e">
        <f t="shared" si="62"/>
        <v>#DIV/0!</v>
      </c>
      <c r="AM78" s="30" t="e">
        <f t="shared" si="62"/>
        <v>#DIV/0!</v>
      </c>
      <c r="AN78" s="30" t="e">
        <f t="shared" si="62"/>
        <v>#DIV/0!</v>
      </c>
      <c r="AO78" s="30" t="e">
        <f t="shared" si="62"/>
        <v>#DIV/0!</v>
      </c>
      <c r="AP78" s="30" t="e">
        <f t="shared" si="62"/>
        <v>#DIV/0!</v>
      </c>
      <c r="AQ78" s="30" t="e">
        <f t="shared" si="62"/>
        <v>#DIV/0!</v>
      </c>
      <c r="AR78" s="30" t="e">
        <f t="shared" si="62"/>
        <v>#DIV/0!</v>
      </c>
      <c r="AS78" s="30" t="e">
        <f t="shared" si="62"/>
        <v>#DIV/0!</v>
      </c>
      <c r="AT78" s="30" t="e">
        <f t="shared" si="62"/>
        <v>#DIV/0!</v>
      </c>
      <c r="AU78" s="30" t="e">
        <f t="shared" si="62"/>
        <v>#DIV/0!</v>
      </c>
      <c r="AV78" s="30" t="e">
        <f t="shared" si="62"/>
        <v>#DIV/0!</v>
      </c>
      <c r="AW78" s="30" t="e">
        <f t="shared" si="62"/>
        <v>#DIV/0!</v>
      </c>
      <c r="AX78" s="30" t="e">
        <f t="shared" si="62"/>
        <v>#DIV/0!</v>
      </c>
      <c r="AY78" s="30" t="e">
        <f t="shared" si="62"/>
        <v>#DIV/0!</v>
      </c>
      <c r="AZ78" s="30" t="e">
        <f t="shared" si="62"/>
        <v>#DIV/0!</v>
      </c>
      <c r="BA78" s="30" t="e">
        <f t="shared" si="62"/>
        <v>#DIV/0!</v>
      </c>
      <c r="BB78" s="30" t="e">
        <f t="shared" si="62"/>
        <v>#DIV/0!</v>
      </c>
      <c r="BC78" s="30" t="e">
        <f t="shared" si="62"/>
        <v>#DIV/0!</v>
      </c>
      <c r="BD78" s="30" t="e">
        <f t="shared" si="62"/>
        <v>#DIV/0!</v>
      </c>
      <c r="BE78" s="30" t="e">
        <f t="shared" si="62"/>
        <v>#DIV/0!</v>
      </c>
      <c r="BF78" s="30" t="e">
        <f t="shared" si="62"/>
        <v>#DIV/0!</v>
      </c>
      <c r="BG78" s="30" t="e">
        <f t="shared" si="62"/>
        <v>#DIV/0!</v>
      </c>
      <c r="BH78" s="30" t="e">
        <f t="shared" si="62"/>
        <v>#DIV/0!</v>
      </c>
      <c r="BI78" s="30" t="e">
        <f t="shared" si="62"/>
        <v>#DIV/0!</v>
      </c>
      <c r="BJ78" s="30" t="e">
        <f t="shared" si="62"/>
        <v>#DIV/0!</v>
      </c>
      <c r="BK78" s="30" t="e">
        <f t="shared" si="62"/>
        <v>#DIV/0!</v>
      </c>
      <c r="BL78" s="30" t="e">
        <f t="shared" si="62"/>
        <v>#DIV/0!</v>
      </c>
      <c r="BM78" s="30" t="e">
        <f t="shared" si="62"/>
        <v>#DIV/0!</v>
      </c>
      <c r="BN78" s="30" t="e">
        <f t="shared" si="62"/>
        <v>#DIV/0!</v>
      </c>
      <c r="BO78" s="30" t="e">
        <f t="shared" si="62"/>
        <v>#DIV/0!</v>
      </c>
      <c r="BP78" s="30" t="e">
        <f t="shared" si="62"/>
        <v>#DIV/0!</v>
      </c>
      <c r="BQ78" s="30" t="e">
        <f t="shared" si="62"/>
        <v>#DIV/0!</v>
      </c>
      <c r="BR78" s="30" t="e">
        <f t="shared" si="62"/>
        <v>#DIV/0!</v>
      </c>
      <c r="BS78" s="30" t="e">
        <f t="shared" si="62"/>
        <v>#DIV/0!</v>
      </c>
      <c r="BT78" s="30" t="e">
        <f t="shared" si="62"/>
        <v>#DIV/0!</v>
      </c>
      <c r="BU78" s="30" t="e">
        <f t="shared" si="62"/>
        <v>#DIV/0!</v>
      </c>
      <c r="BV78" s="30" t="e">
        <f t="shared" si="62"/>
        <v>#DIV/0!</v>
      </c>
      <c r="BW78" s="30" t="e">
        <f t="shared" ref="BW78:EH78" si="63">$B$75/$C$75/$D$75/BW$36/$G$75</f>
        <v>#DIV/0!</v>
      </c>
      <c r="BX78" s="30" t="e">
        <f t="shared" si="63"/>
        <v>#DIV/0!</v>
      </c>
      <c r="BY78" s="30" t="e">
        <f t="shared" si="63"/>
        <v>#DIV/0!</v>
      </c>
      <c r="BZ78" s="30" t="e">
        <f t="shared" si="63"/>
        <v>#DIV/0!</v>
      </c>
      <c r="CA78" s="30" t="e">
        <f t="shared" si="63"/>
        <v>#DIV/0!</v>
      </c>
      <c r="CB78" s="30" t="e">
        <f t="shared" si="63"/>
        <v>#DIV/0!</v>
      </c>
      <c r="CC78" s="30" t="e">
        <f t="shared" si="63"/>
        <v>#DIV/0!</v>
      </c>
      <c r="CD78" s="30" t="e">
        <f t="shared" si="63"/>
        <v>#DIV/0!</v>
      </c>
      <c r="CE78" s="30" t="e">
        <f t="shared" si="63"/>
        <v>#DIV/0!</v>
      </c>
      <c r="CF78" s="30" t="e">
        <f t="shared" si="63"/>
        <v>#DIV/0!</v>
      </c>
      <c r="CG78" s="30" t="e">
        <f t="shared" si="63"/>
        <v>#DIV/0!</v>
      </c>
      <c r="CH78" s="30" t="e">
        <f t="shared" si="63"/>
        <v>#DIV/0!</v>
      </c>
      <c r="CI78" s="30" t="e">
        <f t="shared" si="63"/>
        <v>#DIV/0!</v>
      </c>
      <c r="CJ78" s="30" t="e">
        <f t="shared" si="63"/>
        <v>#DIV/0!</v>
      </c>
      <c r="CK78" s="30" t="e">
        <f t="shared" si="63"/>
        <v>#DIV/0!</v>
      </c>
      <c r="CL78" s="30" t="e">
        <f t="shared" si="63"/>
        <v>#DIV/0!</v>
      </c>
      <c r="CM78" s="30" t="e">
        <f t="shared" si="63"/>
        <v>#DIV/0!</v>
      </c>
      <c r="CN78" s="30" t="e">
        <f t="shared" si="63"/>
        <v>#DIV/0!</v>
      </c>
      <c r="CO78" s="30" t="e">
        <f t="shared" si="63"/>
        <v>#DIV/0!</v>
      </c>
      <c r="CP78" s="30" t="e">
        <f t="shared" si="63"/>
        <v>#DIV/0!</v>
      </c>
      <c r="CQ78" s="30" t="e">
        <f t="shared" si="63"/>
        <v>#DIV/0!</v>
      </c>
      <c r="CR78" s="30" t="e">
        <f t="shared" si="63"/>
        <v>#DIV/0!</v>
      </c>
      <c r="CS78" s="30" t="e">
        <f t="shared" si="63"/>
        <v>#DIV/0!</v>
      </c>
      <c r="CT78" s="30" t="e">
        <f t="shared" si="63"/>
        <v>#DIV/0!</v>
      </c>
      <c r="CU78" s="30" t="e">
        <f t="shared" si="63"/>
        <v>#DIV/0!</v>
      </c>
      <c r="CV78" s="30" t="e">
        <f t="shared" si="63"/>
        <v>#DIV/0!</v>
      </c>
      <c r="CW78" s="30" t="e">
        <f t="shared" si="63"/>
        <v>#DIV/0!</v>
      </c>
      <c r="CX78" s="30" t="e">
        <f t="shared" si="63"/>
        <v>#DIV/0!</v>
      </c>
      <c r="CY78" s="30" t="e">
        <f t="shared" si="63"/>
        <v>#DIV/0!</v>
      </c>
      <c r="CZ78" s="30" t="e">
        <f t="shared" si="63"/>
        <v>#DIV/0!</v>
      </c>
      <c r="DA78" s="30" t="e">
        <f t="shared" si="63"/>
        <v>#DIV/0!</v>
      </c>
      <c r="DB78" s="30" t="e">
        <f t="shared" si="63"/>
        <v>#DIV/0!</v>
      </c>
      <c r="DC78" s="30" t="e">
        <f t="shared" si="63"/>
        <v>#DIV/0!</v>
      </c>
      <c r="DD78" s="30" t="e">
        <f t="shared" si="63"/>
        <v>#DIV/0!</v>
      </c>
      <c r="DE78" s="30" t="e">
        <f t="shared" si="63"/>
        <v>#DIV/0!</v>
      </c>
      <c r="DF78" s="30" t="e">
        <f t="shared" si="63"/>
        <v>#DIV/0!</v>
      </c>
      <c r="DG78" s="30" t="e">
        <f t="shared" si="63"/>
        <v>#DIV/0!</v>
      </c>
      <c r="DH78" s="30" t="e">
        <f t="shared" si="63"/>
        <v>#DIV/0!</v>
      </c>
      <c r="DI78" s="30" t="e">
        <f t="shared" si="63"/>
        <v>#DIV/0!</v>
      </c>
      <c r="DJ78" s="30" t="e">
        <f t="shared" si="63"/>
        <v>#DIV/0!</v>
      </c>
      <c r="DK78" s="30" t="e">
        <f t="shared" si="63"/>
        <v>#DIV/0!</v>
      </c>
      <c r="DL78" s="30" t="e">
        <f t="shared" si="63"/>
        <v>#DIV/0!</v>
      </c>
      <c r="DM78" s="30" t="e">
        <f t="shared" si="63"/>
        <v>#DIV/0!</v>
      </c>
      <c r="DN78" s="30" t="e">
        <f t="shared" si="63"/>
        <v>#DIV/0!</v>
      </c>
      <c r="DO78" s="30" t="e">
        <f t="shared" si="63"/>
        <v>#DIV/0!</v>
      </c>
      <c r="DP78" s="30" t="e">
        <f t="shared" si="63"/>
        <v>#DIV/0!</v>
      </c>
      <c r="DQ78" s="30" t="e">
        <f t="shared" si="63"/>
        <v>#DIV/0!</v>
      </c>
      <c r="DR78" s="30" t="e">
        <f t="shared" si="63"/>
        <v>#DIV/0!</v>
      </c>
      <c r="DS78" s="30" t="e">
        <f t="shared" si="63"/>
        <v>#DIV/0!</v>
      </c>
      <c r="DT78" s="30" t="e">
        <f t="shared" si="63"/>
        <v>#DIV/0!</v>
      </c>
      <c r="DU78" s="30" t="e">
        <f t="shared" si="63"/>
        <v>#DIV/0!</v>
      </c>
      <c r="DV78" s="30" t="e">
        <f t="shared" si="63"/>
        <v>#DIV/0!</v>
      </c>
      <c r="DW78" s="30" t="e">
        <f t="shared" si="63"/>
        <v>#DIV/0!</v>
      </c>
      <c r="DX78" s="30" t="e">
        <f t="shared" si="63"/>
        <v>#DIV/0!</v>
      </c>
      <c r="DY78" s="30" t="e">
        <f t="shared" si="63"/>
        <v>#DIV/0!</v>
      </c>
      <c r="DZ78" s="30" t="e">
        <f t="shared" si="63"/>
        <v>#DIV/0!</v>
      </c>
      <c r="EA78" s="30" t="e">
        <f t="shared" si="63"/>
        <v>#DIV/0!</v>
      </c>
      <c r="EB78" s="30" t="e">
        <f t="shared" si="63"/>
        <v>#DIV/0!</v>
      </c>
      <c r="EC78" s="30" t="e">
        <f t="shared" si="63"/>
        <v>#DIV/0!</v>
      </c>
      <c r="ED78" s="30" t="e">
        <f t="shared" si="63"/>
        <v>#DIV/0!</v>
      </c>
      <c r="EE78" s="30" t="e">
        <f t="shared" si="63"/>
        <v>#DIV/0!</v>
      </c>
      <c r="EF78" s="30" t="e">
        <f t="shared" si="63"/>
        <v>#DIV/0!</v>
      </c>
      <c r="EG78" s="30" t="e">
        <f t="shared" si="63"/>
        <v>#DIV/0!</v>
      </c>
      <c r="EH78" s="30" t="e">
        <f t="shared" si="63"/>
        <v>#DIV/0!</v>
      </c>
      <c r="EI78" s="30" t="e">
        <f t="shared" ref="EI78:GA78" si="64">$B$75/$C$75/$D$75/EI$36/$G$75</f>
        <v>#DIV/0!</v>
      </c>
      <c r="EJ78" s="30" t="e">
        <f t="shared" si="64"/>
        <v>#DIV/0!</v>
      </c>
      <c r="EK78" s="30" t="e">
        <f t="shared" si="64"/>
        <v>#DIV/0!</v>
      </c>
      <c r="EL78" s="30" t="e">
        <f t="shared" si="64"/>
        <v>#DIV/0!</v>
      </c>
      <c r="EM78" s="30" t="e">
        <f t="shared" si="64"/>
        <v>#DIV/0!</v>
      </c>
      <c r="EN78" s="30" t="e">
        <f t="shared" si="64"/>
        <v>#DIV/0!</v>
      </c>
      <c r="EO78" s="30" t="e">
        <f t="shared" si="64"/>
        <v>#DIV/0!</v>
      </c>
      <c r="EP78" s="30" t="e">
        <f t="shared" si="64"/>
        <v>#DIV/0!</v>
      </c>
      <c r="EQ78" s="30" t="e">
        <f t="shared" si="64"/>
        <v>#DIV/0!</v>
      </c>
      <c r="ER78" s="30" t="e">
        <f t="shared" si="64"/>
        <v>#DIV/0!</v>
      </c>
      <c r="ES78" s="30" t="e">
        <f t="shared" si="64"/>
        <v>#DIV/0!</v>
      </c>
      <c r="ET78" s="30" t="e">
        <f t="shared" si="64"/>
        <v>#DIV/0!</v>
      </c>
      <c r="EU78" s="30" t="e">
        <f t="shared" si="64"/>
        <v>#DIV/0!</v>
      </c>
      <c r="EV78" s="30" t="e">
        <f t="shared" si="64"/>
        <v>#DIV/0!</v>
      </c>
      <c r="EW78" s="30" t="e">
        <f t="shared" si="64"/>
        <v>#DIV/0!</v>
      </c>
      <c r="EX78" s="30" t="e">
        <f t="shared" si="64"/>
        <v>#DIV/0!</v>
      </c>
      <c r="EY78" s="30" t="e">
        <f t="shared" si="64"/>
        <v>#DIV/0!</v>
      </c>
      <c r="EZ78" s="30" t="e">
        <f t="shared" si="64"/>
        <v>#DIV/0!</v>
      </c>
      <c r="FA78" s="30" t="e">
        <f t="shared" si="64"/>
        <v>#DIV/0!</v>
      </c>
      <c r="FB78" s="30" t="e">
        <f t="shared" si="64"/>
        <v>#DIV/0!</v>
      </c>
      <c r="FC78" s="30" t="e">
        <f t="shared" si="64"/>
        <v>#DIV/0!</v>
      </c>
      <c r="FD78" s="30" t="e">
        <f t="shared" si="64"/>
        <v>#DIV/0!</v>
      </c>
      <c r="FE78" s="30" t="e">
        <f t="shared" si="64"/>
        <v>#DIV/0!</v>
      </c>
      <c r="FF78" s="30" t="e">
        <f t="shared" si="64"/>
        <v>#DIV/0!</v>
      </c>
      <c r="FG78" s="30" t="e">
        <f t="shared" si="64"/>
        <v>#DIV/0!</v>
      </c>
      <c r="FH78" s="30" t="e">
        <f t="shared" si="64"/>
        <v>#DIV/0!</v>
      </c>
      <c r="FI78" s="30" t="e">
        <f t="shared" si="64"/>
        <v>#DIV/0!</v>
      </c>
      <c r="FJ78" s="30" t="e">
        <f t="shared" si="64"/>
        <v>#DIV/0!</v>
      </c>
      <c r="FK78" s="30" t="e">
        <f t="shared" si="64"/>
        <v>#DIV/0!</v>
      </c>
      <c r="FL78" s="30" t="e">
        <f t="shared" si="64"/>
        <v>#DIV/0!</v>
      </c>
      <c r="FM78" s="30" t="e">
        <f t="shared" si="64"/>
        <v>#DIV/0!</v>
      </c>
      <c r="FN78" s="30" t="e">
        <f t="shared" si="64"/>
        <v>#DIV/0!</v>
      </c>
      <c r="FO78" s="30" t="e">
        <f t="shared" si="64"/>
        <v>#DIV/0!</v>
      </c>
      <c r="FP78" s="30" t="e">
        <f t="shared" si="64"/>
        <v>#DIV/0!</v>
      </c>
      <c r="FQ78" s="30" t="e">
        <f t="shared" si="64"/>
        <v>#DIV/0!</v>
      </c>
      <c r="FR78" s="30" t="e">
        <f t="shared" si="64"/>
        <v>#DIV/0!</v>
      </c>
      <c r="FS78" s="30" t="e">
        <f t="shared" si="64"/>
        <v>#DIV/0!</v>
      </c>
      <c r="FT78" s="30" t="e">
        <f t="shared" si="64"/>
        <v>#DIV/0!</v>
      </c>
      <c r="FU78" s="30" t="e">
        <f t="shared" si="64"/>
        <v>#DIV/0!</v>
      </c>
      <c r="FV78" s="30" t="e">
        <f t="shared" si="64"/>
        <v>#DIV/0!</v>
      </c>
      <c r="FW78" s="30" t="e">
        <f t="shared" si="64"/>
        <v>#DIV/0!</v>
      </c>
      <c r="FX78" s="30" t="e">
        <f t="shared" si="64"/>
        <v>#DIV/0!</v>
      </c>
      <c r="FY78" s="30" t="e">
        <f t="shared" si="64"/>
        <v>#DIV/0!</v>
      </c>
      <c r="FZ78" s="30" t="e">
        <f t="shared" si="64"/>
        <v>#DIV/0!</v>
      </c>
      <c r="GA78" s="30" t="e">
        <f t="shared" si="64"/>
        <v>#DIV/0!</v>
      </c>
    </row>
    <row r="79" spans="1:183">
      <c r="A79" s="36"/>
      <c r="B79" s="19">
        <f>B75</f>
        <v>0</v>
      </c>
      <c r="C79" s="31">
        <f>C78</f>
        <v>1.5E-3</v>
      </c>
      <c r="D79" s="6">
        <f>D75</f>
        <v>0</v>
      </c>
      <c r="E79" s="60">
        <f>G75</f>
        <v>0.25</v>
      </c>
      <c r="F79" s="39"/>
      <c r="G79" s="39"/>
      <c r="H79" s="37"/>
      <c r="I79" t="s">
        <v>31</v>
      </c>
      <c r="J79" t="e">
        <f>$B$79*$C$79/$D$79/$E$79</f>
        <v>#DIV/0!</v>
      </c>
      <c r="K79" t="e">
        <f t="shared" ref="K79:BV79" si="65">$B$79*$C$79/$D$79/$E$79</f>
        <v>#DIV/0!</v>
      </c>
      <c r="L79" t="e">
        <f t="shared" si="65"/>
        <v>#DIV/0!</v>
      </c>
      <c r="M79" t="e">
        <f t="shared" si="65"/>
        <v>#DIV/0!</v>
      </c>
      <c r="N79" t="e">
        <f t="shared" si="65"/>
        <v>#DIV/0!</v>
      </c>
      <c r="O79" t="e">
        <f t="shared" si="65"/>
        <v>#DIV/0!</v>
      </c>
      <c r="P79" t="e">
        <f t="shared" si="65"/>
        <v>#DIV/0!</v>
      </c>
      <c r="Q79" t="e">
        <f t="shared" si="65"/>
        <v>#DIV/0!</v>
      </c>
      <c r="R79" t="e">
        <f t="shared" si="65"/>
        <v>#DIV/0!</v>
      </c>
      <c r="S79" t="e">
        <f t="shared" si="65"/>
        <v>#DIV/0!</v>
      </c>
      <c r="T79" t="e">
        <f t="shared" si="65"/>
        <v>#DIV/0!</v>
      </c>
      <c r="U79" t="e">
        <f t="shared" si="65"/>
        <v>#DIV/0!</v>
      </c>
      <c r="V79" t="e">
        <f t="shared" si="65"/>
        <v>#DIV/0!</v>
      </c>
      <c r="W79" t="e">
        <f t="shared" si="65"/>
        <v>#DIV/0!</v>
      </c>
      <c r="X79" t="e">
        <f t="shared" si="65"/>
        <v>#DIV/0!</v>
      </c>
      <c r="Y79" t="e">
        <f t="shared" si="65"/>
        <v>#DIV/0!</v>
      </c>
      <c r="Z79" t="e">
        <f t="shared" si="65"/>
        <v>#DIV/0!</v>
      </c>
      <c r="AA79" t="e">
        <f t="shared" si="65"/>
        <v>#DIV/0!</v>
      </c>
      <c r="AB79" t="e">
        <f t="shared" si="65"/>
        <v>#DIV/0!</v>
      </c>
      <c r="AC79" t="e">
        <f t="shared" si="65"/>
        <v>#DIV/0!</v>
      </c>
      <c r="AD79" t="e">
        <f t="shared" si="65"/>
        <v>#DIV/0!</v>
      </c>
      <c r="AE79" t="e">
        <f t="shared" si="65"/>
        <v>#DIV/0!</v>
      </c>
      <c r="AF79" t="e">
        <f t="shared" si="65"/>
        <v>#DIV/0!</v>
      </c>
      <c r="AG79" t="e">
        <f t="shared" si="65"/>
        <v>#DIV/0!</v>
      </c>
      <c r="AH79" t="e">
        <f t="shared" si="65"/>
        <v>#DIV/0!</v>
      </c>
      <c r="AI79" t="e">
        <f t="shared" si="65"/>
        <v>#DIV/0!</v>
      </c>
      <c r="AJ79" t="e">
        <f t="shared" si="65"/>
        <v>#DIV/0!</v>
      </c>
      <c r="AK79" t="e">
        <f t="shared" si="65"/>
        <v>#DIV/0!</v>
      </c>
      <c r="AL79" t="e">
        <f t="shared" si="65"/>
        <v>#DIV/0!</v>
      </c>
      <c r="AM79" t="e">
        <f t="shared" si="65"/>
        <v>#DIV/0!</v>
      </c>
      <c r="AN79" t="e">
        <f t="shared" si="65"/>
        <v>#DIV/0!</v>
      </c>
      <c r="AO79" t="e">
        <f t="shared" si="65"/>
        <v>#DIV/0!</v>
      </c>
      <c r="AP79" t="e">
        <f t="shared" si="65"/>
        <v>#DIV/0!</v>
      </c>
      <c r="AQ79" t="e">
        <f t="shared" si="65"/>
        <v>#DIV/0!</v>
      </c>
      <c r="AR79" t="e">
        <f t="shared" si="65"/>
        <v>#DIV/0!</v>
      </c>
      <c r="AS79" t="e">
        <f t="shared" si="65"/>
        <v>#DIV/0!</v>
      </c>
      <c r="AT79" t="e">
        <f t="shared" si="65"/>
        <v>#DIV/0!</v>
      </c>
      <c r="AU79" t="e">
        <f t="shared" si="65"/>
        <v>#DIV/0!</v>
      </c>
      <c r="AV79" t="e">
        <f t="shared" si="65"/>
        <v>#DIV/0!</v>
      </c>
      <c r="AW79" t="e">
        <f t="shared" si="65"/>
        <v>#DIV/0!</v>
      </c>
      <c r="AX79" t="e">
        <f t="shared" si="65"/>
        <v>#DIV/0!</v>
      </c>
      <c r="AY79" t="e">
        <f t="shared" si="65"/>
        <v>#DIV/0!</v>
      </c>
      <c r="AZ79" t="e">
        <f t="shared" si="65"/>
        <v>#DIV/0!</v>
      </c>
      <c r="BA79" t="e">
        <f t="shared" si="65"/>
        <v>#DIV/0!</v>
      </c>
      <c r="BB79" t="e">
        <f t="shared" si="65"/>
        <v>#DIV/0!</v>
      </c>
      <c r="BC79" t="e">
        <f t="shared" si="65"/>
        <v>#DIV/0!</v>
      </c>
      <c r="BD79" t="e">
        <f t="shared" si="65"/>
        <v>#DIV/0!</v>
      </c>
      <c r="BE79" t="e">
        <f t="shared" si="65"/>
        <v>#DIV/0!</v>
      </c>
      <c r="BF79" t="e">
        <f t="shared" si="65"/>
        <v>#DIV/0!</v>
      </c>
      <c r="BG79" t="e">
        <f t="shared" si="65"/>
        <v>#DIV/0!</v>
      </c>
      <c r="BH79" t="e">
        <f t="shared" si="65"/>
        <v>#DIV/0!</v>
      </c>
      <c r="BI79" t="e">
        <f t="shared" si="65"/>
        <v>#DIV/0!</v>
      </c>
      <c r="BJ79" t="e">
        <f t="shared" si="65"/>
        <v>#DIV/0!</v>
      </c>
      <c r="BK79" t="e">
        <f t="shared" si="65"/>
        <v>#DIV/0!</v>
      </c>
      <c r="BL79" t="e">
        <f t="shared" si="65"/>
        <v>#DIV/0!</v>
      </c>
      <c r="BM79" t="e">
        <f t="shared" si="65"/>
        <v>#DIV/0!</v>
      </c>
      <c r="BN79" t="e">
        <f t="shared" si="65"/>
        <v>#DIV/0!</v>
      </c>
      <c r="BO79" t="e">
        <f t="shared" si="65"/>
        <v>#DIV/0!</v>
      </c>
      <c r="BP79" t="e">
        <f t="shared" si="65"/>
        <v>#DIV/0!</v>
      </c>
      <c r="BQ79" t="e">
        <f t="shared" si="65"/>
        <v>#DIV/0!</v>
      </c>
      <c r="BR79" t="e">
        <f t="shared" si="65"/>
        <v>#DIV/0!</v>
      </c>
      <c r="BS79" t="e">
        <f t="shared" si="65"/>
        <v>#DIV/0!</v>
      </c>
      <c r="BT79" t="e">
        <f t="shared" si="65"/>
        <v>#DIV/0!</v>
      </c>
      <c r="BU79" t="e">
        <f t="shared" si="65"/>
        <v>#DIV/0!</v>
      </c>
      <c r="BV79" t="e">
        <f t="shared" si="65"/>
        <v>#DIV/0!</v>
      </c>
      <c r="BW79" t="e">
        <f t="shared" ref="BW79:EH79" si="66">$B$79*$C$79/$D$79/$E$79</f>
        <v>#DIV/0!</v>
      </c>
      <c r="BX79" t="e">
        <f t="shared" si="66"/>
        <v>#DIV/0!</v>
      </c>
      <c r="BY79" t="e">
        <f t="shared" si="66"/>
        <v>#DIV/0!</v>
      </c>
      <c r="BZ79" t="e">
        <f t="shared" si="66"/>
        <v>#DIV/0!</v>
      </c>
      <c r="CA79" t="e">
        <f t="shared" si="66"/>
        <v>#DIV/0!</v>
      </c>
      <c r="CB79" t="e">
        <f t="shared" si="66"/>
        <v>#DIV/0!</v>
      </c>
      <c r="CC79" t="e">
        <f t="shared" si="66"/>
        <v>#DIV/0!</v>
      </c>
      <c r="CD79" t="e">
        <f t="shared" si="66"/>
        <v>#DIV/0!</v>
      </c>
      <c r="CE79" t="e">
        <f t="shared" si="66"/>
        <v>#DIV/0!</v>
      </c>
      <c r="CF79" t="e">
        <f t="shared" si="66"/>
        <v>#DIV/0!</v>
      </c>
      <c r="CG79" t="e">
        <f t="shared" si="66"/>
        <v>#DIV/0!</v>
      </c>
      <c r="CH79" t="e">
        <f t="shared" si="66"/>
        <v>#DIV/0!</v>
      </c>
      <c r="CI79" t="e">
        <f t="shared" si="66"/>
        <v>#DIV/0!</v>
      </c>
      <c r="CJ79" t="e">
        <f t="shared" si="66"/>
        <v>#DIV/0!</v>
      </c>
      <c r="CK79" t="e">
        <f t="shared" si="66"/>
        <v>#DIV/0!</v>
      </c>
      <c r="CL79" t="e">
        <f t="shared" si="66"/>
        <v>#DIV/0!</v>
      </c>
      <c r="CM79" t="e">
        <f t="shared" si="66"/>
        <v>#DIV/0!</v>
      </c>
      <c r="CN79" t="e">
        <f t="shared" si="66"/>
        <v>#DIV/0!</v>
      </c>
      <c r="CO79" t="e">
        <f t="shared" si="66"/>
        <v>#DIV/0!</v>
      </c>
      <c r="CP79" t="e">
        <f t="shared" si="66"/>
        <v>#DIV/0!</v>
      </c>
      <c r="CQ79" t="e">
        <f t="shared" si="66"/>
        <v>#DIV/0!</v>
      </c>
      <c r="CR79" t="e">
        <f t="shared" si="66"/>
        <v>#DIV/0!</v>
      </c>
      <c r="CS79" t="e">
        <f t="shared" si="66"/>
        <v>#DIV/0!</v>
      </c>
      <c r="CT79" t="e">
        <f t="shared" si="66"/>
        <v>#DIV/0!</v>
      </c>
      <c r="CU79" t="e">
        <f t="shared" si="66"/>
        <v>#DIV/0!</v>
      </c>
      <c r="CV79" t="e">
        <f t="shared" si="66"/>
        <v>#DIV/0!</v>
      </c>
      <c r="CW79" t="e">
        <f t="shared" si="66"/>
        <v>#DIV/0!</v>
      </c>
      <c r="CX79" t="e">
        <f t="shared" si="66"/>
        <v>#DIV/0!</v>
      </c>
      <c r="CY79" t="e">
        <f t="shared" si="66"/>
        <v>#DIV/0!</v>
      </c>
      <c r="CZ79" t="e">
        <f t="shared" si="66"/>
        <v>#DIV/0!</v>
      </c>
      <c r="DA79" t="e">
        <f t="shared" si="66"/>
        <v>#DIV/0!</v>
      </c>
      <c r="DB79" t="e">
        <f t="shared" si="66"/>
        <v>#DIV/0!</v>
      </c>
      <c r="DC79" t="e">
        <f t="shared" si="66"/>
        <v>#DIV/0!</v>
      </c>
      <c r="DD79" t="e">
        <f t="shared" si="66"/>
        <v>#DIV/0!</v>
      </c>
      <c r="DE79" t="e">
        <f t="shared" si="66"/>
        <v>#DIV/0!</v>
      </c>
      <c r="DF79" t="e">
        <f t="shared" si="66"/>
        <v>#DIV/0!</v>
      </c>
      <c r="DG79" t="e">
        <f t="shared" si="66"/>
        <v>#DIV/0!</v>
      </c>
      <c r="DH79" t="e">
        <f t="shared" si="66"/>
        <v>#DIV/0!</v>
      </c>
      <c r="DI79" t="e">
        <f t="shared" si="66"/>
        <v>#DIV/0!</v>
      </c>
      <c r="DJ79" t="e">
        <f t="shared" si="66"/>
        <v>#DIV/0!</v>
      </c>
      <c r="DK79" t="e">
        <f t="shared" si="66"/>
        <v>#DIV/0!</v>
      </c>
      <c r="DL79" t="e">
        <f t="shared" si="66"/>
        <v>#DIV/0!</v>
      </c>
      <c r="DM79" t="e">
        <f t="shared" si="66"/>
        <v>#DIV/0!</v>
      </c>
      <c r="DN79" t="e">
        <f t="shared" si="66"/>
        <v>#DIV/0!</v>
      </c>
      <c r="DO79" t="e">
        <f t="shared" si="66"/>
        <v>#DIV/0!</v>
      </c>
      <c r="DP79" t="e">
        <f t="shared" si="66"/>
        <v>#DIV/0!</v>
      </c>
      <c r="DQ79" t="e">
        <f t="shared" si="66"/>
        <v>#DIV/0!</v>
      </c>
      <c r="DR79" t="e">
        <f t="shared" si="66"/>
        <v>#DIV/0!</v>
      </c>
      <c r="DS79" t="e">
        <f t="shared" si="66"/>
        <v>#DIV/0!</v>
      </c>
      <c r="DT79" t="e">
        <f t="shared" si="66"/>
        <v>#DIV/0!</v>
      </c>
      <c r="DU79" t="e">
        <f t="shared" si="66"/>
        <v>#DIV/0!</v>
      </c>
      <c r="DV79" t="e">
        <f t="shared" si="66"/>
        <v>#DIV/0!</v>
      </c>
      <c r="DW79" t="e">
        <f t="shared" si="66"/>
        <v>#DIV/0!</v>
      </c>
      <c r="DX79" t="e">
        <f t="shared" si="66"/>
        <v>#DIV/0!</v>
      </c>
      <c r="DY79" t="e">
        <f t="shared" si="66"/>
        <v>#DIV/0!</v>
      </c>
      <c r="DZ79" t="e">
        <f t="shared" si="66"/>
        <v>#DIV/0!</v>
      </c>
      <c r="EA79" t="e">
        <f t="shared" si="66"/>
        <v>#DIV/0!</v>
      </c>
      <c r="EB79" t="e">
        <f t="shared" si="66"/>
        <v>#DIV/0!</v>
      </c>
      <c r="EC79" t="e">
        <f t="shared" si="66"/>
        <v>#DIV/0!</v>
      </c>
      <c r="ED79" t="e">
        <f t="shared" si="66"/>
        <v>#DIV/0!</v>
      </c>
      <c r="EE79" t="e">
        <f t="shared" si="66"/>
        <v>#DIV/0!</v>
      </c>
      <c r="EF79" t="e">
        <f t="shared" si="66"/>
        <v>#DIV/0!</v>
      </c>
      <c r="EG79" t="e">
        <f t="shared" si="66"/>
        <v>#DIV/0!</v>
      </c>
      <c r="EH79" t="e">
        <f t="shared" si="66"/>
        <v>#DIV/0!</v>
      </c>
      <c r="EI79" t="e">
        <f t="shared" ref="EI79:GA79" si="67">$B$79*$C$79/$D$79/$E$79</f>
        <v>#DIV/0!</v>
      </c>
      <c r="EJ79" t="e">
        <f t="shared" si="67"/>
        <v>#DIV/0!</v>
      </c>
      <c r="EK79" t="e">
        <f t="shared" si="67"/>
        <v>#DIV/0!</v>
      </c>
      <c r="EL79" t="e">
        <f t="shared" si="67"/>
        <v>#DIV/0!</v>
      </c>
      <c r="EM79" t="e">
        <f t="shared" si="67"/>
        <v>#DIV/0!</v>
      </c>
      <c r="EN79" t="e">
        <f t="shared" si="67"/>
        <v>#DIV/0!</v>
      </c>
      <c r="EO79" t="e">
        <f t="shared" si="67"/>
        <v>#DIV/0!</v>
      </c>
      <c r="EP79" t="e">
        <f t="shared" si="67"/>
        <v>#DIV/0!</v>
      </c>
      <c r="EQ79" t="e">
        <f t="shared" si="67"/>
        <v>#DIV/0!</v>
      </c>
      <c r="ER79" t="e">
        <f t="shared" si="67"/>
        <v>#DIV/0!</v>
      </c>
      <c r="ES79" t="e">
        <f t="shared" si="67"/>
        <v>#DIV/0!</v>
      </c>
      <c r="ET79" t="e">
        <f t="shared" si="67"/>
        <v>#DIV/0!</v>
      </c>
      <c r="EU79" t="e">
        <f t="shared" si="67"/>
        <v>#DIV/0!</v>
      </c>
      <c r="EV79" t="e">
        <f t="shared" si="67"/>
        <v>#DIV/0!</v>
      </c>
      <c r="EW79" t="e">
        <f t="shared" si="67"/>
        <v>#DIV/0!</v>
      </c>
      <c r="EX79" t="e">
        <f t="shared" si="67"/>
        <v>#DIV/0!</v>
      </c>
      <c r="EY79" t="e">
        <f t="shared" si="67"/>
        <v>#DIV/0!</v>
      </c>
      <c r="EZ79" t="e">
        <f t="shared" si="67"/>
        <v>#DIV/0!</v>
      </c>
      <c r="FA79" t="e">
        <f t="shared" si="67"/>
        <v>#DIV/0!</v>
      </c>
      <c r="FB79" t="e">
        <f t="shared" si="67"/>
        <v>#DIV/0!</v>
      </c>
      <c r="FC79" t="e">
        <f t="shared" si="67"/>
        <v>#DIV/0!</v>
      </c>
      <c r="FD79" t="e">
        <f t="shared" si="67"/>
        <v>#DIV/0!</v>
      </c>
      <c r="FE79" t="e">
        <f t="shared" si="67"/>
        <v>#DIV/0!</v>
      </c>
      <c r="FF79" t="e">
        <f t="shared" si="67"/>
        <v>#DIV/0!</v>
      </c>
      <c r="FG79" t="e">
        <f t="shared" si="67"/>
        <v>#DIV/0!</v>
      </c>
      <c r="FH79" t="e">
        <f t="shared" si="67"/>
        <v>#DIV/0!</v>
      </c>
      <c r="FI79" t="e">
        <f t="shared" si="67"/>
        <v>#DIV/0!</v>
      </c>
      <c r="FJ79" t="e">
        <f t="shared" si="67"/>
        <v>#DIV/0!</v>
      </c>
      <c r="FK79" t="e">
        <f t="shared" si="67"/>
        <v>#DIV/0!</v>
      </c>
      <c r="FL79" t="e">
        <f t="shared" si="67"/>
        <v>#DIV/0!</v>
      </c>
      <c r="FM79" t="e">
        <f t="shared" si="67"/>
        <v>#DIV/0!</v>
      </c>
      <c r="FN79" t="e">
        <f t="shared" si="67"/>
        <v>#DIV/0!</v>
      </c>
      <c r="FO79" t="e">
        <f t="shared" si="67"/>
        <v>#DIV/0!</v>
      </c>
      <c r="FP79" t="e">
        <f t="shared" si="67"/>
        <v>#DIV/0!</v>
      </c>
      <c r="FQ79" t="e">
        <f t="shared" si="67"/>
        <v>#DIV/0!</v>
      </c>
      <c r="FR79" t="e">
        <f t="shared" si="67"/>
        <v>#DIV/0!</v>
      </c>
      <c r="FS79" t="e">
        <f t="shared" si="67"/>
        <v>#DIV/0!</v>
      </c>
      <c r="FT79" t="e">
        <f t="shared" si="67"/>
        <v>#DIV/0!</v>
      </c>
      <c r="FU79" t="e">
        <f t="shared" si="67"/>
        <v>#DIV/0!</v>
      </c>
      <c r="FV79" t="e">
        <f t="shared" si="67"/>
        <v>#DIV/0!</v>
      </c>
      <c r="FW79" t="e">
        <f t="shared" si="67"/>
        <v>#DIV/0!</v>
      </c>
      <c r="FX79" t="e">
        <f t="shared" si="67"/>
        <v>#DIV/0!</v>
      </c>
      <c r="FY79" t="e">
        <f t="shared" si="67"/>
        <v>#DIV/0!</v>
      </c>
      <c r="FZ79" t="e">
        <f t="shared" si="67"/>
        <v>#DIV/0!</v>
      </c>
      <c r="GA79" t="e">
        <f t="shared" si="67"/>
        <v>#DIV/0!</v>
      </c>
    </row>
    <row r="80" spans="1:183">
      <c r="A80" s="38" t="s">
        <v>31</v>
      </c>
      <c r="B80" s="29" t="e">
        <f>B79*C79/D79/E79</f>
        <v>#DIV/0!</v>
      </c>
      <c r="C80" s="39"/>
      <c r="D80" s="39"/>
      <c r="E80" s="39"/>
      <c r="F80" s="39"/>
      <c r="G80" s="39"/>
      <c r="H80" s="37"/>
      <c r="I80" t="s">
        <v>32</v>
      </c>
      <c r="J80" s="30" t="e">
        <f>$B$84/$C$84/$D$84/$E$84/$H$84/J$36</f>
        <v>#DIV/0!</v>
      </c>
      <c r="K80" s="30" t="e">
        <f t="shared" ref="K80:BV80" si="68">$B$84/$C$84/$D$84/$E$84/$H$84/K$36</f>
        <v>#DIV/0!</v>
      </c>
      <c r="L80" s="30" t="e">
        <f t="shared" si="68"/>
        <v>#DIV/0!</v>
      </c>
      <c r="M80" s="30" t="e">
        <f t="shared" si="68"/>
        <v>#DIV/0!</v>
      </c>
      <c r="N80" s="30" t="e">
        <f t="shared" si="68"/>
        <v>#DIV/0!</v>
      </c>
      <c r="O80" s="30" t="e">
        <f t="shared" si="68"/>
        <v>#DIV/0!</v>
      </c>
      <c r="P80" s="30" t="e">
        <f t="shared" si="68"/>
        <v>#DIV/0!</v>
      </c>
      <c r="Q80" s="30" t="e">
        <f t="shared" si="68"/>
        <v>#DIV/0!</v>
      </c>
      <c r="R80" s="30" t="e">
        <f t="shared" si="68"/>
        <v>#DIV/0!</v>
      </c>
      <c r="S80" s="30" t="e">
        <f t="shared" si="68"/>
        <v>#DIV/0!</v>
      </c>
      <c r="T80" s="30" t="e">
        <f t="shared" si="68"/>
        <v>#DIV/0!</v>
      </c>
      <c r="U80" s="30" t="e">
        <f t="shared" si="68"/>
        <v>#DIV/0!</v>
      </c>
      <c r="V80" s="30" t="e">
        <f t="shared" si="68"/>
        <v>#DIV/0!</v>
      </c>
      <c r="W80" s="30" t="e">
        <f t="shared" si="68"/>
        <v>#DIV/0!</v>
      </c>
      <c r="X80" s="30" t="e">
        <f t="shared" si="68"/>
        <v>#DIV/0!</v>
      </c>
      <c r="Y80" s="30" t="e">
        <f t="shared" si="68"/>
        <v>#DIV/0!</v>
      </c>
      <c r="Z80" s="30" t="e">
        <f t="shared" si="68"/>
        <v>#DIV/0!</v>
      </c>
      <c r="AA80" s="30" t="e">
        <f t="shared" si="68"/>
        <v>#DIV/0!</v>
      </c>
      <c r="AB80" s="30" t="e">
        <f t="shared" si="68"/>
        <v>#DIV/0!</v>
      </c>
      <c r="AC80" s="30" t="e">
        <f t="shared" si="68"/>
        <v>#DIV/0!</v>
      </c>
      <c r="AD80" s="30" t="e">
        <f t="shared" si="68"/>
        <v>#DIV/0!</v>
      </c>
      <c r="AE80" s="30" t="e">
        <f t="shared" si="68"/>
        <v>#DIV/0!</v>
      </c>
      <c r="AF80" s="30" t="e">
        <f t="shared" si="68"/>
        <v>#DIV/0!</v>
      </c>
      <c r="AG80" s="30" t="e">
        <f t="shared" si="68"/>
        <v>#DIV/0!</v>
      </c>
      <c r="AH80" s="30" t="e">
        <f t="shared" si="68"/>
        <v>#DIV/0!</v>
      </c>
      <c r="AI80" s="30" t="e">
        <f t="shared" si="68"/>
        <v>#DIV/0!</v>
      </c>
      <c r="AJ80" s="30" t="e">
        <f t="shared" si="68"/>
        <v>#DIV/0!</v>
      </c>
      <c r="AK80" s="30" t="e">
        <f t="shared" si="68"/>
        <v>#DIV/0!</v>
      </c>
      <c r="AL80" s="30" t="e">
        <f t="shared" si="68"/>
        <v>#DIV/0!</v>
      </c>
      <c r="AM80" s="30" t="e">
        <f t="shared" si="68"/>
        <v>#DIV/0!</v>
      </c>
      <c r="AN80" s="30" t="e">
        <f t="shared" si="68"/>
        <v>#DIV/0!</v>
      </c>
      <c r="AO80" s="30" t="e">
        <f t="shared" si="68"/>
        <v>#DIV/0!</v>
      </c>
      <c r="AP80" s="30" t="e">
        <f t="shared" si="68"/>
        <v>#DIV/0!</v>
      </c>
      <c r="AQ80" s="30" t="e">
        <f t="shared" si="68"/>
        <v>#DIV/0!</v>
      </c>
      <c r="AR80" s="30" t="e">
        <f t="shared" si="68"/>
        <v>#DIV/0!</v>
      </c>
      <c r="AS80" s="30" t="e">
        <f t="shared" si="68"/>
        <v>#DIV/0!</v>
      </c>
      <c r="AT80" s="30" t="e">
        <f t="shared" si="68"/>
        <v>#DIV/0!</v>
      </c>
      <c r="AU80" s="30" t="e">
        <f t="shared" si="68"/>
        <v>#DIV/0!</v>
      </c>
      <c r="AV80" s="30" t="e">
        <f t="shared" si="68"/>
        <v>#DIV/0!</v>
      </c>
      <c r="AW80" s="30" t="e">
        <f t="shared" si="68"/>
        <v>#DIV/0!</v>
      </c>
      <c r="AX80" s="30" t="e">
        <f t="shared" si="68"/>
        <v>#DIV/0!</v>
      </c>
      <c r="AY80" s="30" t="e">
        <f t="shared" si="68"/>
        <v>#DIV/0!</v>
      </c>
      <c r="AZ80" s="30" t="e">
        <f t="shared" si="68"/>
        <v>#DIV/0!</v>
      </c>
      <c r="BA80" s="30" t="e">
        <f t="shared" si="68"/>
        <v>#DIV/0!</v>
      </c>
      <c r="BB80" s="30" t="e">
        <f t="shared" si="68"/>
        <v>#DIV/0!</v>
      </c>
      <c r="BC80" s="30" t="e">
        <f t="shared" si="68"/>
        <v>#DIV/0!</v>
      </c>
      <c r="BD80" s="30" t="e">
        <f t="shared" si="68"/>
        <v>#DIV/0!</v>
      </c>
      <c r="BE80" s="30" t="e">
        <f t="shared" si="68"/>
        <v>#DIV/0!</v>
      </c>
      <c r="BF80" s="30" t="e">
        <f t="shared" si="68"/>
        <v>#DIV/0!</v>
      </c>
      <c r="BG80" s="30" t="e">
        <f t="shared" si="68"/>
        <v>#DIV/0!</v>
      </c>
      <c r="BH80" s="30" t="e">
        <f t="shared" si="68"/>
        <v>#DIV/0!</v>
      </c>
      <c r="BI80" s="30" t="e">
        <f t="shared" si="68"/>
        <v>#DIV/0!</v>
      </c>
      <c r="BJ80" s="30" t="e">
        <f t="shared" si="68"/>
        <v>#DIV/0!</v>
      </c>
      <c r="BK80" s="30" t="e">
        <f t="shared" si="68"/>
        <v>#DIV/0!</v>
      </c>
      <c r="BL80" s="30" t="e">
        <f t="shared" si="68"/>
        <v>#DIV/0!</v>
      </c>
      <c r="BM80" s="30" t="e">
        <f t="shared" si="68"/>
        <v>#DIV/0!</v>
      </c>
      <c r="BN80" s="30" t="e">
        <f t="shared" si="68"/>
        <v>#DIV/0!</v>
      </c>
      <c r="BO80" s="30" t="e">
        <f t="shared" si="68"/>
        <v>#DIV/0!</v>
      </c>
      <c r="BP80" s="30" t="e">
        <f t="shared" si="68"/>
        <v>#DIV/0!</v>
      </c>
      <c r="BQ80" s="30" t="e">
        <f t="shared" si="68"/>
        <v>#DIV/0!</v>
      </c>
      <c r="BR80" s="30" t="e">
        <f t="shared" si="68"/>
        <v>#DIV/0!</v>
      </c>
      <c r="BS80" s="30" t="e">
        <f t="shared" si="68"/>
        <v>#DIV/0!</v>
      </c>
      <c r="BT80" s="30" t="e">
        <f t="shared" si="68"/>
        <v>#DIV/0!</v>
      </c>
      <c r="BU80" s="30" t="e">
        <f t="shared" si="68"/>
        <v>#DIV/0!</v>
      </c>
      <c r="BV80" s="30" t="e">
        <f t="shared" si="68"/>
        <v>#DIV/0!</v>
      </c>
      <c r="BW80" s="30" t="e">
        <f t="shared" ref="BW80:EH80" si="69">$B$84/$C$84/$D$84/$E$84/$H$84/BW$36</f>
        <v>#DIV/0!</v>
      </c>
      <c r="BX80" s="30" t="e">
        <f t="shared" si="69"/>
        <v>#DIV/0!</v>
      </c>
      <c r="BY80" s="30" t="e">
        <f t="shared" si="69"/>
        <v>#DIV/0!</v>
      </c>
      <c r="BZ80" s="30" t="e">
        <f t="shared" si="69"/>
        <v>#DIV/0!</v>
      </c>
      <c r="CA80" s="30" t="e">
        <f t="shared" si="69"/>
        <v>#DIV/0!</v>
      </c>
      <c r="CB80" s="30" t="e">
        <f t="shared" si="69"/>
        <v>#DIV/0!</v>
      </c>
      <c r="CC80" s="30" t="e">
        <f t="shared" si="69"/>
        <v>#DIV/0!</v>
      </c>
      <c r="CD80" s="30" t="e">
        <f t="shared" si="69"/>
        <v>#DIV/0!</v>
      </c>
      <c r="CE80" s="30" t="e">
        <f t="shared" si="69"/>
        <v>#DIV/0!</v>
      </c>
      <c r="CF80" s="30" t="e">
        <f t="shared" si="69"/>
        <v>#DIV/0!</v>
      </c>
      <c r="CG80" s="30" t="e">
        <f t="shared" si="69"/>
        <v>#DIV/0!</v>
      </c>
      <c r="CH80" s="30" t="e">
        <f t="shared" si="69"/>
        <v>#DIV/0!</v>
      </c>
      <c r="CI80" s="30" t="e">
        <f t="shared" si="69"/>
        <v>#DIV/0!</v>
      </c>
      <c r="CJ80" s="30" t="e">
        <f t="shared" si="69"/>
        <v>#DIV/0!</v>
      </c>
      <c r="CK80" s="30" t="e">
        <f t="shared" si="69"/>
        <v>#DIV/0!</v>
      </c>
      <c r="CL80" s="30" t="e">
        <f t="shared" si="69"/>
        <v>#DIV/0!</v>
      </c>
      <c r="CM80" s="30" t="e">
        <f t="shared" si="69"/>
        <v>#DIV/0!</v>
      </c>
      <c r="CN80" s="30" t="e">
        <f t="shared" si="69"/>
        <v>#DIV/0!</v>
      </c>
      <c r="CO80" s="30" t="e">
        <f t="shared" si="69"/>
        <v>#DIV/0!</v>
      </c>
      <c r="CP80" s="30" t="e">
        <f t="shared" si="69"/>
        <v>#DIV/0!</v>
      </c>
      <c r="CQ80" s="30" t="e">
        <f t="shared" si="69"/>
        <v>#DIV/0!</v>
      </c>
      <c r="CR80" s="30" t="e">
        <f t="shared" si="69"/>
        <v>#DIV/0!</v>
      </c>
      <c r="CS80" s="30" t="e">
        <f t="shared" si="69"/>
        <v>#DIV/0!</v>
      </c>
      <c r="CT80" s="30" t="e">
        <f t="shared" si="69"/>
        <v>#DIV/0!</v>
      </c>
      <c r="CU80" s="30" t="e">
        <f t="shared" si="69"/>
        <v>#DIV/0!</v>
      </c>
      <c r="CV80" s="30" t="e">
        <f t="shared" si="69"/>
        <v>#DIV/0!</v>
      </c>
      <c r="CW80" s="30" t="e">
        <f t="shared" si="69"/>
        <v>#DIV/0!</v>
      </c>
      <c r="CX80" s="30" t="e">
        <f t="shared" si="69"/>
        <v>#DIV/0!</v>
      </c>
      <c r="CY80" s="30" t="e">
        <f t="shared" si="69"/>
        <v>#DIV/0!</v>
      </c>
      <c r="CZ80" s="30" t="e">
        <f t="shared" si="69"/>
        <v>#DIV/0!</v>
      </c>
      <c r="DA80" s="30" t="e">
        <f t="shared" si="69"/>
        <v>#DIV/0!</v>
      </c>
      <c r="DB80" s="30" t="e">
        <f t="shared" si="69"/>
        <v>#DIV/0!</v>
      </c>
      <c r="DC80" s="30" t="e">
        <f t="shared" si="69"/>
        <v>#DIV/0!</v>
      </c>
      <c r="DD80" s="30" t="e">
        <f t="shared" si="69"/>
        <v>#DIV/0!</v>
      </c>
      <c r="DE80" s="30" t="e">
        <f t="shared" si="69"/>
        <v>#DIV/0!</v>
      </c>
      <c r="DF80" s="30" t="e">
        <f t="shared" si="69"/>
        <v>#DIV/0!</v>
      </c>
      <c r="DG80" s="30" t="e">
        <f t="shared" si="69"/>
        <v>#DIV/0!</v>
      </c>
      <c r="DH80" s="30" t="e">
        <f t="shared" si="69"/>
        <v>#DIV/0!</v>
      </c>
      <c r="DI80" s="30" t="e">
        <f t="shared" si="69"/>
        <v>#DIV/0!</v>
      </c>
      <c r="DJ80" s="30" t="e">
        <f t="shared" si="69"/>
        <v>#DIV/0!</v>
      </c>
      <c r="DK80" s="30" t="e">
        <f t="shared" si="69"/>
        <v>#DIV/0!</v>
      </c>
      <c r="DL80" s="30" t="e">
        <f t="shared" si="69"/>
        <v>#DIV/0!</v>
      </c>
      <c r="DM80" s="30" t="e">
        <f t="shared" si="69"/>
        <v>#DIV/0!</v>
      </c>
      <c r="DN80" s="30" t="e">
        <f t="shared" si="69"/>
        <v>#DIV/0!</v>
      </c>
      <c r="DO80" s="30" t="e">
        <f t="shared" si="69"/>
        <v>#DIV/0!</v>
      </c>
      <c r="DP80" s="30" t="e">
        <f t="shared" si="69"/>
        <v>#DIV/0!</v>
      </c>
      <c r="DQ80" s="30" t="e">
        <f t="shared" si="69"/>
        <v>#DIV/0!</v>
      </c>
      <c r="DR80" s="30" t="e">
        <f t="shared" si="69"/>
        <v>#DIV/0!</v>
      </c>
      <c r="DS80" s="30" t="e">
        <f t="shared" si="69"/>
        <v>#DIV/0!</v>
      </c>
      <c r="DT80" s="30" t="e">
        <f t="shared" si="69"/>
        <v>#DIV/0!</v>
      </c>
      <c r="DU80" s="30" t="e">
        <f t="shared" si="69"/>
        <v>#DIV/0!</v>
      </c>
      <c r="DV80" s="30" t="e">
        <f t="shared" si="69"/>
        <v>#DIV/0!</v>
      </c>
      <c r="DW80" s="30" t="e">
        <f t="shared" si="69"/>
        <v>#DIV/0!</v>
      </c>
      <c r="DX80" s="30" t="e">
        <f t="shared" si="69"/>
        <v>#DIV/0!</v>
      </c>
      <c r="DY80" s="30" t="e">
        <f t="shared" si="69"/>
        <v>#DIV/0!</v>
      </c>
      <c r="DZ80" s="30" t="e">
        <f t="shared" si="69"/>
        <v>#DIV/0!</v>
      </c>
      <c r="EA80" s="30" t="e">
        <f t="shared" si="69"/>
        <v>#DIV/0!</v>
      </c>
      <c r="EB80" s="30" t="e">
        <f t="shared" si="69"/>
        <v>#DIV/0!</v>
      </c>
      <c r="EC80" s="30" t="e">
        <f t="shared" si="69"/>
        <v>#DIV/0!</v>
      </c>
      <c r="ED80" s="30" t="e">
        <f t="shared" si="69"/>
        <v>#DIV/0!</v>
      </c>
      <c r="EE80" s="30" t="e">
        <f t="shared" si="69"/>
        <v>#DIV/0!</v>
      </c>
      <c r="EF80" s="30" t="e">
        <f t="shared" si="69"/>
        <v>#DIV/0!</v>
      </c>
      <c r="EG80" s="30" t="e">
        <f t="shared" si="69"/>
        <v>#DIV/0!</v>
      </c>
      <c r="EH80" s="30" t="e">
        <f t="shared" si="69"/>
        <v>#DIV/0!</v>
      </c>
      <c r="EI80" s="30" t="e">
        <f t="shared" ref="EI80:GA80" si="70">$B$84/$C$84/$D$84/$E$84/$H$84/EI$36</f>
        <v>#DIV/0!</v>
      </c>
      <c r="EJ80" s="30" t="e">
        <f t="shared" si="70"/>
        <v>#DIV/0!</v>
      </c>
      <c r="EK80" s="30" t="e">
        <f t="shared" si="70"/>
        <v>#DIV/0!</v>
      </c>
      <c r="EL80" s="30" t="e">
        <f t="shared" si="70"/>
        <v>#DIV/0!</v>
      </c>
      <c r="EM80" s="30" t="e">
        <f t="shared" si="70"/>
        <v>#DIV/0!</v>
      </c>
      <c r="EN80" s="30" t="e">
        <f t="shared" si="70"/>
        <v>#DIV/0!</v>
      </c>
      <c r="EO80" s="30" t="e">
        <f t="shared" si="70"/>
        <v>#DIV/0!</v>
      </c>
      <c r="EP80" s="30" t="e">
        <f t="shared" si="70"/>
        <v>#DIV/0!</v>
      </c>
      <c r="EQ80" s="30" t="e">
        <f t="shared" si="70"/>
        <v>#DIV/0!</v>
      </c>
      <c r="ER80" s="30" t="e">
        <f t="shared" si="70"/>
        <v>#DIV/0!</v>
      </c>
      <c r="ES80" s="30" t="e">
        <f t="shared" si="70"/>
        <v>#DIV/0!</v>
      </c>
      <c r="ET80" s="30" t="e">
        <f t="shared" si="70"/>
        <v>#DIV/0!</v>
      </c>
      <c r="EU80" s="30" t="e">
        <f t="shared" si="70"/>
        <v>#DIV/0!</v>
      </c>
      <c r="EV80" s="30" t="e">
        <f t="shared" si="70"/>
        <v>#DIV/0!</v>
      </c>
      <c r="EW80" s="30" t="e">
        <f t="shared" si="70"/>
        <v>#DIV/0!</v>
      </c>
      <c r="EX80" s="30" t="e">
        <f t="shared" si="70"/>
        <v>#DIV/0!</v>
      </c>
      <c r="EY80" s="30" t="e">
        <f t="shared" si="70"/>
        <v>#DIV/0!</v>
      </c>
      <c r="EZ80" s="30" t="e">
        <f t="shared" si="70"/>
        <v>#DIV/0!</v>
      </c>
      <c r="FA80" s="30" t="e">
        <f t="shared" si="70"/>
        <v>#DIV/0!</v>
      </c>
      <c r="FB80" s="30" t="e">
        <f t="shared" si="70"/>
        <v>#DIV/0!</v>
      </c>
      <c r="FC80" s="30" t="e">
        <f t="shared" si="70"/>
        <v>#DIV/0!</v>
      </c>
      <c r="FD80" s="30" t="e">
        <f t="shared" si="70"/>
        <v>#DIV/0!</v>
      </c>
      <c r="FE80" s="30" t="e">
        <f t="shared" si="70"/>
        <v>#DIV/0!</v>
      </c>
      <c r="FF80" s="30" t="e">
        <f t="shared" si="70"/>
        <v>#DIV/0!</v>
      </c>
      <c r="FG80" s="30" t="e">
        <f t="shared" si="70"/>
        <v>#DIV/0!</v>
      </c>
      <c r="FH80" s="30" t="e">
        <f t="shared" si="70"/>
        <v>#DIV/0!</v>
      </c>
      <c r="FI80" s="30" t="e">
        <f t="shared" si="70"/>
        <v>#DIV/0!</v>
      </c>
      <c r="FJ80" s="30" t="e">
        <f t="shared" si="70"/>
        <v>#DIV/0!</v>
      </c>
      <c r="FK80" s="30" t="e">
        <f t="shared" si="70"/>
        <v>#DIV/0!</v>
      </c>
      <c r="FL80" s="30" t="e">
        <f t="shared" si="70"/>
        <v>#DIV/0!</v>
      </c>
      <c r="FM80" s="30" t="e">
        <f t="shared" si="70"/>
        <v>#DIV/0!</v>
      </c>
      <c r="FN80" s="30" t="e">
        <f t="shared" si="70"/>
        <v>#DIV/0!</v>
      </c>
      <c r="FO80" s="30" t="e">
        <f t="shared" si="70"/>
        <v>#DIV/0!</v>
      </c>
      <c r="FP80" s="30" t="e">
        <f t="shared" si="70"/>
        <v>#DIV/0!</v>
      </c>
      <c r="FQ80" s="30" t="e">
        <f t="shared" si="70"/>
        <v>#DIV/0!</v>
      </c>
      <c r="FR80" s="30" t="e">
        <f t="shared" si="70"/>
        <v>#DIV/0!</v>
      </c>
      <c r="FS80" s="30" t="e">
        <f t="shared" si="70"/>
        <v>#DIV/0!</v>
      </c>
      <c r="FT80" s="30" t="e">
        <f t="shared" si="70"/>
        <v>#DIV/0!</v>
      </c>
      <c r="FU80" s="30" t="e">
        <f t="shared" si="70"/>
        <v>#DIV/0!</v>
      </c>
      <c r="FV80" s="30" t="e">
        <f t="shared" si="70"/>
        <v>#DIV/0!</v>
      </c>
      <c r="FW80" s="30" t="e">
        <f t="shared" si="70"/>
        <v>#DIV/0!</v>
      </c>
      <c r="FX80" s="30" t="e">
        <f t="shared" si="70"/>
        <v>#DIV/0!</v>
      </c>
      <c r="FY80" s="30" t="e">
        <f t="shared" si="70"/>
        <v>#DIV/0!</v>
      </c>
      <c r="FZ80" s="30" t="e">
        <f t="shared" si="70"/>
        <v>#DIV/0!</v>
      </c>
      <c r="GA80" s="30" t="e">
        <f t="shared" si="70"/>
        <v>#DIV/0!</v>
      </c>
    </row>
    <row r="81" spans="1:183">
      <c r="A81" s="36"/>
      <c r="B81" s="39"/>
      <c r="C81" s="39"/>
      <c r="D81" s="39"/>
      <c r="E81" s="39"/>
      <c r="F81" s="39"/>
      <c r="G81" s="39"/>
      <c r="H81" s="37"/>
    </row>
    <row r="82" spans="1:183">
      <c r="A82" s="36"/>
      <c r="B82" s="39"/>
      <c r="C82" s="39"/>
      <c r="D82" s="39"/>
      <c r="E82" s="39"/>
      <c r="F82" s="39"/>
      <c r="G82" s="39"/>
      <c r="H82" s="37"/>
      <c r="I82" t="s">
        <v>33</v>
      </c>
      <c r="J82">
        <f>J$36</f>
        <v>30</v>
      </c>
      <c r="K82">
        <f t="shared" ref="K82:BV82" si="71">K$36</f>
        <v>36</v>
      </c>
      <c r="L82">
        <f t="shared" si="71"/>
        <v>42</v>
      </c>
      <c r="M82">
        <f t="shared" si="71"/>
        <v>48</v>
      </c>
      <c r="N82">
        <f t="shared" si="71"/>
        <v>54</v>
      </c>
      <c r="O82">
        <f t="shared" si="71"/>
        <v>60</v>
      </c>
      <c r="P82">
        <f t="shared" si="71"/>
        <v>66</v>
      </c>
      <c r="Q82">
        <f t="shared" si="71"/>
        <v>72</v>
      </c>
      <c r="R82">
        <f t="shared" si="71"/>
        <v>78</v>
      </c>
      <c r="S82">
        <f t="shared" si="71"/>
        <v>84</v>
      </c>
      <c r="T82">
        <f t="shared" si="71"/>
        <v>90</v>
      </c>
      <c r="U82">
        <f t="shared" si="71"/>
        <v>96</v>
      </c>
      <c r="V82">
        <f t="shared" si="71"/>
        <v>102</v>
      </c>
      <c r="W82">
        <f t="shared" si="71"/>
        <v>108</v>
      </c>
      <c r="X82">
        <f t="shared" si="71"/>
        <v>114</v>
      </c>
      <c r="Y82">
        <f t="shared" si="71"/>
        <v>120</v>
      </c>
      <c r="Z82">
        <f t="shared" si="71"/>
        <v>126</v>
      </c>
      <c r="AA82">
        <f t="shared" si="71"/>
        <v>132</v>
      </c>
      <c r="AB82">
        <f t="shared" si="71"/>
        <v>138</v>
      </c>
      <c r="AC82">
        <f t="shared" si="71"/>
        <v>144</v>
      </c>
      <c r="AD82">
        <f t="shared" si="71"/>
        <v>150</v>
      </c>
      <c r="AE82">
        <f t="shared" si="71"/>
        <v>156</v>
      </c>
      <c r="AF82">
        <f t="shared" si="71"/>
        <v>162</v>
      </c>
      <c r="AG82">
        <f t="shared" si="71"/>
        <v>168</v>
      </c>
      <c r="AH82">
        <f t="shared" si="71"/>
        <v>174</v>
      </c>
      <c r="AI82">
        <f t="shared" si="71"/>
        <v>180</v>
      </c>
      <c r="AJ82">
        <f t="shared" si="71"/>
        <v>186</v>
      </c>
      <c r="AK82">
        <f t="shared" si="71"/>
        <v>192</v>
      </c>
      <c r="AL82">
        <f t="shared" si="71"/>
        <v>198</v>
      </c>
      <c r="AM82">
        <f t="shared" si="71"/>
        <v>204</v>
      </c>
      <c r="AN82">
        <f t="shared" si="71"/>
        <v>210</v>
      </c>
      <c r="AO82">
        <f t="shared" si="71"/>
        <v>216</v>
      </c>
      <c r="AP82">
        <f t="shared" si="71"/>
        <v>222</v>
      </c>
      <c r="AQ82">
        <f t="shared" si="71"/>
        <v>228</v>
      </c>
      <c r="AR82">
        <f t="shared" si="71"/>
        <v>234</v>
      </c>
      <c r="AS82">
        <f t="shared" si="71"/>
        <v>240</v>
      </c>
      <c r="AT82">
        <f t="shared" si="71"/>
        <v>246</v>
      </c>
      <c r="AU82">
        <f t="shared" si="71"/>
        <v>252</v>
      </c>
      <c r="AV82">
        <f t="shared" si="71"/>
        <v>258</v>
      </c>
      <c r="AW82">
        <f t="shared" si="71"/>
        <v>264</v>
      </c>
      <c r="AX82">
        <f t="shared" si="71"/>
        <v>270</v>
      </c>
      <c r="AY82">
        <f t="shared" si="71"/>
        <v>276</v>
      </c>
      <c r="AZ82">
        <f t="shared" si="71"/>
        <v>282</v>
      </c>
      <c r="BA82">
        <f t="shared" si="71"/>
        <v>288</v>
      </c>
      <c r="BB82">
        <f t="shared" si="71"/>
        <v>294</v>
      </c>
      <c r="BC82">
        <f t="shared" si="71"/>
        <v>300</v>
      </c>
      <c r="BD82">
        <f t="shared" si="71"/>
        <v>306</v>
      </c>
      <c r="BE82">
        <f t="shared" si="71"/>
        <v>312</v>
      </c>
      <c r="BF82">
        <f t="shared" si="71"/>
        <v>318</v>
      </c>
      <c r="BG82">
        <f t="shared" si="71"/>
        <v>324</v>
      </c>
      <c r="BH82">
        <f t="shared" si="71"/>
        <v>330</v>
      </c>
      <c r="BI82">
        <f t="shared" si="71"/>
        <v>336</v>
      </c>
      <c r="BJ82">
        <f t="shared" si="71"/>
        <v>342</v>
      </c>
      <c r="BK82">
        <f t="shared" si="71"/>
        <v>348</v>
      </c>
      <c r="BL82">
        <f t="shared" si="71"/>
        <v>354</v>
      </c>
      <c r="BM82">
        <f t="shared" si="71"/>
        <v>360</v>
      </c>
      <c r="BN82">
        <f t="shared" si="71"/>
        <v>366</v>
      </c>
      <c r="BO82">
        <f t="shared" si="71"/>
        <v>372</v>
      </c>
      <c r="BP82">
        <f t="shared" si="71"/>
        <v>378</v>
      </c>
      <c r="BQ82">
        <f t="shared" si="71"/>
        <v>384</v>
      </c>
      <c r="BR82">
        <f t="shared" si="71"/>
        <v>390</v>
      </c>
      <c r="BS82">
        <f t="shared" si="71"/>
        <v>396</v>
      </c>
      <c r="BT82">
        <f t="shared" si="71"/>
        <v>402</v>
      </c>
      <c r="BU82">
        <f t="shared" si="71"/>
        <v>408</v>
      </c>
      <c r="BV82">
        <f t="shared" si="71"/>
        <v>414</v>
      </c>
      <c r="BW82">
        <f t="shared" ref="BW82:EH82" si="72">BW$36</f>
        <v>420</v>
      </c>
      <c r="BX82">
        <f t="shared" si="72"/>
        <v>426</v>
      </c>
      <c r="BY82">
        <f t="shared" si="72"/>
        <v>432</v>
      </c>
      <c r="BZ82">
        <f t="shared" si="72"/>
        <v>438</v>
      </c>
      <c r="CA82">
        <f t="shared" si="72"/>
        <v>444</v>
      </c>
      <c r="CB82">
        <f t="shared" si="72"/>
        <v>450</v>
      </c>
      <c r="CC82">
        <f t="shared" si="72"/>
        <v>456</v>
      </c>
      <c r="CD82">
        <f t="shared" si="72"/>
        <v>462</v>
      </c>
      <c r="CE82">
        <f t="shared" si="72"/>
        <v>468</v>
      </c>
      <c r="CF82">
        <f t="shared" si="72"/>
        <v>474</v>
      </c>
      <c r="CG82">
        <f t="shared" si="72"/>
        <v>480</v>
      </c>
      <c r="CH82">
        <f t="shared" si="72"/>
        <v>486</v>
      </c>
      <c r="CI82">
        <f t="shared" si="72"/>
        <v>492</v>
      </c>
      <c r="CJ82">
        <f t="shared" si="72"/>
        <v>498</v>
      </c>
      <c r="CK82">
        <f t="shared" si="72"/>
        <v>504</v>
      </c>
      <c r="CL82">
        <f t="shared" si="72"/>
        <v>510</v>
      </c>
      <c r="CM82">
        <f t="shared" si="72"/>
        <v>516</v>
      </c>
      <c r="CN82">
        <f t="shared" si="72"/>
        <v>522</v>
      </c>
      <c r="CO82">
        <f t="shared" si="72"/>
        <v>528</v>
      </c>
      <c r="CP82">
        <f t="shared" si="72"/>
        <v>534</v>
      </c>
      <c r="CQ82">
        <f t="shared" si="72"/>
        <v>540</v>
      </c>
      <c r="CR82">
        <f t="shared" si="72"/>
        <v>546</v>
      </c>
      <c r="CS82">
        <f t="shared" si="72"/>
        <v>552</v>
      </c>
      <c r="CT82">
        <f t="shared" si="72"/>
        <v>558</v>
      </c>
      <c r="CU82">
        <f t="shared" si="72"/>
        <v>564</v>
      </c>
      <c r="CV82">
        <f t="shared" si="72"/>
        <v>570</v>
      </c>
      <c r="CW82">
        <f t="shared" si="72"/>
        <v>576</v>
      </c>
      <c r="CX82">
        <f t="shared" si="72"/>
        <v>582</v>
      </c>
      <c r="CY82">
        <f t="shared" si="72"/>
        <v>588</v>
      </c>
      <c r="CZ82">
        <f t="shared" si="72"/>
        <v>594</v>
      </c>
      <c r="DA82">
        <f t="shared" si="72"/>
        <v>600</v>
      </c>
      <c r="DB82">
        <f t="shared" si="72"/>
        <v>606</v>
      </c>
      <c r="DC82">
        <f t="shared" si="72"/>
        <v>612</v>
      </c>
      <c r="DD82">
        <f t="shared" si="72"/>
        <v>618</v>
      </c>
      <c r="DE82">
        <f t="shared" si="72"/>
        <v>624</v>
      </c>
      <c r="DF82">
        <f t="shared" si="72"/>
        <v>630</v>
      </c>
      <c r="DG82">
        <f t="shared" si="72"/>
        <v>636</v>
      </c>
      <c r="DH82">
        <f t="shared" si="72"/>
        <v>642</v>
      </c>
      <c r="DI82">
        <f t="shared" si="72"/>
        <v>648</v>
      </c>
      <c r="DJ82">
        <f t="shared" si="72"/>
        <v>654</v>
      </c>
      <c r="DK82">
        <f t="shared" si="72"/>
        <v>660</v>
      </c>
      <c r="DL82">
        <f t="shared" si="72"/>
        <v>666</v>
      </c>
      <c r="DM82">
        <f t="shared" si="72"/>
        <v>672</v>
      </c>
      <c r="DN82">
        <f t="shared" si="72"/>
        <v>678</v>
      </c>
      <c r="DO82">
        <f t="shared" si="72"/>
        <v>684</v>
      </c>
      <c r="DP82">
        <f t="shared" si="72"/>
        <v>690</v>
      </c>
      <c r="DQ82">
        <f t="shared" si="72"/>
        <v>696</v>
      </c>
      <c r="DR82">
        <f t="shared" si="72"/>
        <v>702</v>
      </c>
      <c r="DS82">
        <f t="shared" si="72"/>
        <v>708</v>
      </c>
      <c r="DT82">
        <f t="shared" si="72"/>
        <v>714</v>
      </c>
      <c r="DU82">
        <f t="shared" si="72"/>
        <v>720</v>
      </c>
      <c r="DV82">
        <f t="shared" si="72"/>
        <v>726</v>
      </c>
      <c r="DW82">
        <f t="shared" si="72"/>
        <v>732</v>
      </c>
      <c r="DX82">
        <f t="shared" si="72"/>
        <v>738</v>
      </c>
      <c r="DY82">
        <f t="shared" si="72"/>
        <v>744</v>
      </c>
      <c r="DZ82">
        <f t="shared" si="72"/>
        <v>750</v>
      </c>
      <c r="EA82">
        <f t="shared" si="72"/>
        <v>756</v>
      </c>
      <c r="EB82">
        <f t="shared" si="72"/>
        <v>762</v>
      </c>
      <c r="EC82">
        <f t="shared" si="72"/>
        <v>768</v>
      </c>
      <c r="ED82">
        <f t="shared" si="72"/>
        <v>774</v>
      </c>
      <c r="EE82">
        <f t="shared" si="72"/>
        <v>780</v>
      </c>
      <c r="EF82">
        <f t="shared" si="72"/>
        <v>786</v>
      </c>
      <c r="EG82">
        <f t="shared" si="72"/>
        <v>792</v>
      </c>
      <c r="EH82">
        <f t="shared" si="72"/>
        <v>798</v>
      </c>
      <c r="EI82">
        <f t="shared" ref="EI82:GA82" si="73">EI$36</f>
        <v>804</v>
      </c>
      <c r="EJ82">
        <f t="shared" si="73"/>
        <v>810</v>
      </c>
      <c r="EK82">
        <f t="shared" si="73"/>
        <v>816</v>
      </c>
      <c r="EL82">
        <f t="shared" si="73"/>
        <v>822</v>
      </c>
      <c r="EM82">
        <f t="shared" si="73"/>
        <v>828</v>
      </c>
      <c r="EN82">
        <f t="shared" si="73"/>
        <v>834</v>
      </c>
      <c r="EO82">
        <f t="shared" si="73"/>
        <v>840</v>
      </c>
      <c r="EP82">
        <f t="shared" si="73"/>
        <v>846</v>
      </c>
      <c r="EQ82">
        <f t="shared" si="73"/>
        <v>852</v>
      </c>
      <c r="ER82">
        <f t="shared" si="73"/>
        <v>858</v>
      </c>
      <c r="ES82">
        <f t="shared" si="73"/>
        <v>864</v>
      </c>
      <c r="ET82">
        <f t="shared" si="73"/>
        <v>870</v>
      </c>
      <c r="EU82">
        <f t="shared" si="73"/>
        <v>876</v>
      </c>
      <c r="EV82">
        <f t="shared" si="73"/>
        <v>882</v>
      </c>
      <c r="EW82">
        <f t="shared" si="73"/>
        <v>888</v>
      </c>
      <c r="EX82">
        <f t="shared" si="73"/>
        <v>894</v>
      </c>
      <c r="EY82">
        <f t="shared" si="73"/>
        <v>900</v>
      </c>
      <c r="EZ82">
        <f t="shared" si="73"/>
        <v>906</v>
      </c>
      <c r="FA82">
        <f t="shared" si="73"/>
        <v>912</v>
      </c>
      <c r="FB82">
        <f t="shared" si="73"/>
        <v>918</v>
      </c>
      <c r="FC82">
        <f t="shared" si="73"/>
        <v>924</v>
      </c>
      <c r="FD82">
        <f t="shared" si="73"/>
        <v>930</v>
      </c>
      <c r="FE82">
        <f t="shared" si="73"/>
        <v>936</v>
      </c>
      <c r="FF82">
        <f t="shared" si="73"/>
        <v>942</v>
      </c>
      <c r="FG82">
        <f t="shared" si="73"/>
        <v>948</v>
      </c>
      <c r="FH82">
        <f t="shared" si="73"/>
        <v>954</v>
      </c>
      <c r="FI82">
        <f t="shared" si="73"/>
        <v>960</v>
      </c>
      <c r="FJ82">
        <f t="shared" si="73"/>
        <v>966</v>
      </c>
      <c r="FK82">
        <f t="shared" si="73"/>
        <v>972</v>
      </c>
      <c r="FL82">
        <f t="shared" si="73"/>
        <v>978</v>
      </c>
      <c r="FM82">
        <f t="shared" si="73"/>
        <v>984</v>
      </c>
      <c r="FN82">
        <f t="shared" si="73"/>
        <v>990</v>
      </c>
      <c r="FO82">
        <f t="shared" si="73"/>
        <v>996</v>
      </c>
      <c r="FP82">
        <f t="shared" si="73"/>
        <v>1002</v>
      </c>
      <c r="FQ82">
        <f t="shared" si="73"/>
        <v>1008</v>
      </c>
      <c r="FR82">
        <f t="shared" si="73"/>
        <v>1014</v>
      </c>
      <c r="FS82">
        <f t="shared" si="73"/>
        <v>1020</v>
      </c>
      <c r="FT82">
        <f t="shared" si="73"/>
        <v>1026</v>
      </c>
      <c r="FU82">
        <f t="shared" si="73"/>
        <v>1032</v>
      </c>
      <c r="FV82">
        <f t="shared" si="73"/>
        <v>1038</v>
      </c>
      <c r="FW82">
        <f t="shared" si="73"/>
        <v>1044</v>
      </c>
      <c r="FX82">
        <f t="shared" si="73"/>
        <v>1050</v>
      </c>
      <c r="FY82">
        <f t="shared" si="73"/>
        <v>1056</v>
      </c>
      <c r="FZ82">
        <f t="shared" si="73"/>
        <v>1062</v>
      </c>
      <c r="GA82">
        <f t="shared" si="73"/>
        <v>1068</v>
      </c>
    </row>
    <row r="83" spans="1:183" ht="18">
      <c r="A83" s="36"/>
      <c r="B83" s="2" t="s">
        <v>14</v>
      </c>
      <c r="C83" s="40"/>
      <c r="D83" s="2" t="s">
        <v>12</v>
      </c>
      <c r="E83" s="2" t="s">
        <v>16</v>
      </c>
      <c r="F83" s="2" t="s">
        <v>28</v>
      </c>
      <c r="G83" s="2" t="s">
        <v>13</v>
      </c>
      <c r="H83" s="41" t="s">
        <v>15</v>
      </c>
      <c r="I83" t="s">
        <v>38</v>
      </c>
      <c r="J83" s="30" t="e">
        <f t="shared" ref="J83:BU83" si="74">MIN($B$22,J78,MAX(J79,J80))</f>
        <v>#DIV/0!</v>
      </c>
      <c r="K83" s="30" t="e">
        <f t="shared" si="74"/>
        <v>#DIV/0!</v>
      </c>
      <c r="L83" s="30" t="e">
        <f t="shared" si="74"/>
        <v>#DIV/0!</v>
      </c>
      <c r="M83" s="30" t="e">
        <f t="shared" si="74"/>
        <v>#DIV/0!</v>
      </c>
      <c r="N83" s="30" t="e">
        <f t="shared" si="74"/>
        <v>#DIV/0!</v>
      </c>
      <c r="O83" s="30" t="e">
        <f t="shared" si="74"/>
        <v>#DIV/0!</v>
      </c>
      <c r="P83" s="30" t="e">
        <f t="shared" si="74"/>
        <v>#DIV/0!</v>
      </c>
      <c r="Q83" s="30" t="e">
        <f t="shared" si="74"/>
        <v>#DIV/0!</v>
      </c>
      <c r="R83" s="30" t="e">
        <f t="shared" si="74"/>
        <v>#DIV/0!</v>
      </c>
      <c r="S83" s="30" t="e">
        <f t="shared" si="74"/>
        <v>#DIV/0!</v>
      </c>
      <c r="T83" s="30" t="e">
        <f t="shared" si="74"/>
        <v>#DIV/0!</v>
      </c>
      <c r="U83" s="30" t="e">
        <f t="shared" si="74"/>
        <v>#DIV/0!</v>
      </c>
      <c r="V83" s="30" t="e">
        <f t="shared" si="74"/>
        <v>#DIV/0!</v>
      </c>
      <c r="W83" s="30" t="e">
        <f t="shared" si="74"/>
        <v>#DIV/0!</v>
      </c>
      <c r="X83" s="30" t="e">
        <f t="shared" si="74"/>
        <v>#DIV/0!</v>
      </c>
      <c r="Y83" s="30" t="e">
        <f t="shared" si="74"/>
        <v>#DIV/0!</v>
      </c>
      <c r="Z83" s="30" t="e">
        <f t="shared" si="74"/>
        <v>#DIV/0!</v>
      </c>
      <c r="AA83" s="30" t="e">
        <f t="shared" si="74"/>
        <v>#DIV/0!</v>
      </c>
      <c r="AB83" s="30" t="e">
        <f t="shared" si="74"/>
        <v>#DIV/0!</v>
      </c>
      <c r="AC83" s="30" t="e">
        <f t="shared" si="74"/>
        <v>#DIV/0!</v>
      </c>
      <c r="AD83" s="30" t="e">
        <f t="shared" si="74"/>
        <v>#DIV/0!</v>
      </c>
      <c r="AE83" s="30" t="e">
        <f t="shared" si="74"/>
        <v>#DIV/0!</v>
      </c>
      <c r="AF83" s="30" t="e">
        <f t="shared" si="74"/>
        <v>#DIV/0!</v>
      </c>
      <c r="AG83" s="30" t="e">
        <f t="shared" si="74"/>
        <v>#DIV/0!</v>
      </c>
      <c r="AH83" s="30" t="e">
        <f t="shared" si="74"/>
        <v>#DIV/0!</v>
      </c>
      <c r="AI83" s="30" t="e">
        <f t="shared" si="74"/>
        <v>#DIV/0!</v>
      </c>
      <c r="AJ83" s="30" t="e">
        <f t="shared" si="74"/>
        <v>#DIV/0!</v>
      </c>
      <c r="AK83" s="30" t="e">
        <f t="shared" si="74"/>
        <v>#DIV/0!</v>
      </c>
      <c r="AL83" s="30" t="e">
        <f t="shared" si="74"/>
        <v>#DIV/0!</v>
      </c>
      <c r="AM83" s="30" t="e">
        <f t="shared" si="74"/>
        <v>#DIV/0!</v>
      </c>
      <c r="AN83" s="30" t="e">
        <f t="shared" si="74"/>
        <v>#DIV/0!</v>
      </c>
      <c r="AO83" s="30" t="e">
        <f t="shared" si="74"/>
        <v>#DIV/0!</v>
      </c>
      <c r="AP83" s="30" t="e">
        <f t="shared" si="74"/>
        <v>#DIV/0!</v>
      </c>
      <c r="AQ83" s="30" t="e">
        <f t="shared" si="74"/>
        <v>#DIV/0!</v>
      </c>
      <c r="AR83" s="30" t="e">
        <f t="shared" si="74"/>
        <v>#DIV/0!</v>
      </c>
      <c r="AS83" s="30" t="e">
        <f t="shared" si="74"/>
        <v>#DIV/0!</v>
      </c>
      <c r="AT83" s="30" t="e">
        <f t="shared" si="74"/>
        <v>#DIV/0!</v>
      </c>
      <c r="AU83" s="30" t="e">
        <f t="shared" si="74"/>
        <v>#DIV/0!</v>
      </c>
      <c r="AV83" s="30" t="e">
        <f t="shared" si="74"/>
        <v>#DIV/0!</v>
      </c>
      <c r="AW83" s="30" t="e">
        <f t="shared" si="74"/>
        <v>#DIV/0!</v>
      </c>
      <c r="AX83" s="30" t="e">
        <f t="shared" si="74"/>
        <v>#DIV/0!</v>
      </c>
      <c r="AY83" s="30" t="e">
        <f t="shared" si="74"/>
        <v>#DIV/0!</v>
      </c>
      <c r="AZ83" s="30" t="e">
        <f t="shared" si="74"/>
        <v>#DIV/0!</v>
      </c>
      <c r="BA83" s="30" t="e">
        <f t="shared" si="74"/>
        <v>#DIV/0!</v>
      </c>
      <c r="BB83" s="30" t="e">
        <f t="shared" si="74"/>
        <v>#DIV/0!</v>
      </c>
      <c r="BC83" s="30" t="e">
        <f t="shared" si="74"/>
        <v>#DIV/0!</v>
      </c>
      <c r="BD83" s="30" t="e">
        <f t="shared" si="74"/>
        <v>#DIV/0!</v>
      </c>
      <c r="BE83" s="30" t="e">
        <f t="shared" si="74"/>
        <v>#DIV/0!</v>
      </c>
      <c r="BF83" s="30" t="e">
        <f t="shared" si="74"/>
        <v>#DIV/0!</v>
      </c>
      <c r="BG83" s="30" t="e">
        <f t="shared" si="74"/>
        <v>#DIV/0!</v>
      </c>
      <c r="BH83" s="30" t="e">
        <f t="shared" si="74"/>
        <v>#DIV/0!</v>
      </c>
      <c r="BI83" s="30" t="e">
        <f t="shared" si="74"/>
        <v>#DIV/0!</v>
      </c>
      <c r="BJ83" s="30" t="e">
        <f t="shared" si="74"/>
        <v>#DIV/0!</v>
      </c>
      <c r="BK83" s="30" t="e">
        <f t="shared" si="74"/>
        <v>#DIV/0!</v>
      </c>
      <c r="BL83" s="30" t="e">
        <f t="shared" si="74"/>
        <v>#DIV/0!</v>
      </c>
      <c r="BM83" s="30" t="e">
        <f t="shared" si="74"/>
        <v>#DIV/0!</v>
      </c>
      <c r="BN83" s="30" t="e">
        <f t="shared" si="74"/>
        <v>#DIV/0!</v>
      </c>
      <c r="BO83" s="30" t="e">
        <f t="shared" si="74"/>
        <v>#DIV/0!</v>
      </c>
      <c r="BP83" s="30" t="e">
        <f t="shared" si="74"/>
        <v>#DIV/0!</v>
      </c>
      <c r="BQ83" s="30" t="e">
        <f t="shared" si="74"/>
        <v>#DIV/0!</v>
      </c>
      <c r="BR83" s="30" t="e">
        <f t="shared" si="74"/>
        <v>#DIV/0!</v>
      </c>
      <c r="BS83" s="30" t="e">
        <f t="shared" si="74"/>
        <v>#DIV/0!</v>
      </c>
      <c r="BT83" s="30" t="e">
        <f t="shared" si="74"/>
        <v>#DIV/0!</v>
      </c>
      <c r="BU83" s="30" t="e">
        <f t="shared" si="74"/>
        <v>#DIV/0!</v>
      </c>
      <c r="BV83" s="30" t="e">
        <f t="shared" ref="BV83:EG83" si="75">MIN($B$22,BV78,MAX(BV79,BV80))</f>
        <v>#DIV/0!</v>
      </c>
      <c r="BW83" s="30" t="e">
        <f t="shared" si="75"/>
        <v>#DIV/0!</v>
      </c>
      <c r="BX83" s="30" t="e">
        <f t="shared" si="75"/>
        <v>#DIV/0!</v>
      </c>
      <c r="BY83" s="30" t="e">
        <f t="shared" si="75"/>
        <v>#DIV/0!</v>
      </c>
      <c r="BZ83" s="30" t="e">
        <f t="shared" si="75"/>
        <v>#DIV/0!</v>
      </c>
      <c r="CA83" s="30" t="e">
        <f t="shared" si="75"/>
        <v>#DIV/0!</v>
      </c>
      <c r="CB83" s="30" t="e">
        <f t="shared" si="75"/>
        <v>#DIV/0!</v>
      </c>
      <c r="CC83" s="30" t="e">
        <f t="shared" si="75"/>
        <v>#DIV/0!</v>
      </c>
      <c r="CD83" s="30" t="e">
        <f t="shared" si="75"/>
        <v>#DIV/0!</v>
      </c>
      <c r="CE83" s="30" t="e">
        <f t="shared" si="75"/>
        <v>#DIV/0!</v>
      </c>
      <c r="CF83" s="30" t="e">
        <f t="shared" si="75"/>
        <v>#DIV/0!</v>
      </c>
      <c r="CG83" s="30" t="e">
        <f t="shared" si="75"/>
        <v>#DIV/0!</v>
      </c>
      <c r="CH83" s="30" t="e">
        <f t="shared" si="75"/>
        <v>#DIV/0!</v>
      </c>
      <c r="CI83" s="30" t="e">
        <f t="shared" si="75"/>
        <v>#DIV/0!</v>
      </c>
      <c r="CJ83" s="30" t="e">
        <f t="shared" si="75"/>
        <v>#DIV/0!</v>
      </c>
      <c r="CK83" s="30" t="e">
        <f t="shared" si="75"/>
        <v>#DIV/0!</v>
      </c>
      <c r="CL83" s="30" t="e">
        <f t="shared" si="75"/>
        <v>#DIV/0!</v>
      </c>
      <c r="CM83" s="30" t="e">
        <f t="shared" si="75"/>
        <v>#DIV/0!</v>
      </c>
      <c r="CN83" s="30" t="e">
        <f t="shared" si="75"/>
        <v>#DIV/0!</v>
      </c>
      <c r="CO83" s="30" t="e">
        <f t="shared" si="75"/>
        <v>#DIV/0!</v>
      </c>
      <c r="CP83" s="30" t="e">
        <f t="shared" si="75"/>
        <v>#DIV/0!</v>
      </c>
      <c r="CQ83" s="30" t="e">
        <f t="shared" si="75"/>
        <v>#DIV/0!</v>
      </c>
      <c r="CR83" s="30" t="e">
        <f t="shared" si="75"/>
        <v>#DIV/0!</v>
      </c>
      <c r="CS83" s="30" t="e">
        <f t="shared" si="75"/>
        <v>#DIV/0!</v>
      </c>
      <c r="CT83" s="30" t="e">
        <f t="shared" si="75"/>
        <v>#DIV/0!</v>
      </c>
      <c r="CU83" s="30" t="e">
        <f t="shared" si="75"/>
        <v>#DIV/0!</v>
      </c>
      <c r="CV83" s="30" t="e">
        <f t="shared" si="75"/>
        <v>#DIV/0!</v>
      </c>
      <c r="CW83" s="30" t="e">
        <f t="shared" si="75"/>
        <v>#DIV/0!</v>
      </c>
      <c r="CX83" s="30" t="e">
        <f t="shared" si="75"/>
        <v>#DIV/0!</v>
      </c>
      <c r="CY83" s="30" t="e">
        <f t="shared" si="75"/>
        <v>#DIV/0!</v>
      </c>
      <c r="CZ83" s="30" t="e">
        <f t="shared" si="75"/>
        <v>#DIV/0!</v>
      </c>
      <c r="DA83" s="30" t="e">
        <f t="shared" si="75"/>
        <v>#DIV/0!</v>
      </c>
      <c r="DB83" s="30" t="e">
        <f t="shared" si="75"/>
        <v>#DIV/0!</v>
      </c>
      <c r="DC83" s="30" t="e">
        <f t="shared" si="75"/>
        <v>#DIV/0!</v>
      </c>
      <c r="DD83" s="30" t="e">
        <f t="shared" si="75"/>
        <v>#DIV/0!</v>
      </c>
      <c r="DE83" s="30" t="e">
        <f t="shared" si="75"/>
        <v>#DIV/0!</v>
      </c>
      <c r="DF83" s="30" t="e">
        <f t="shared" si="75"/>
        <v>#DIV/0!</v>
      </c>
      <c r="DG83" s="30" t="e">
        <f t="shared" si="75"/>
        <v>#DIV/0!</v>
      </c>
      <c r="DH83" s="30" t="e">
        <f t="shared" si="75"/>
        <v>#DIV/0!</v>
      </c>
      <c r="DI83" s="30" t="e">
        <f t="shared" si="75"/>
        <v>#DIV/0!</v>
      </c>
      <c r="DJ83" s="30" t="e">
        <f t="shared" si="75"/>
        <v>#DIV/0!</v>
      </c>
      <c r="DK83" s="30" t="e">
        <f t="shared" si="75"/>
        <v>#DIV/0!</v>
      </c>
      <c r="DL83" s="30" t="e">
        <f t="shared" si="75"/>
        <v>#DIV/0!</v>
      </c>
      <c r="DM83" s="30" t="e">
        <f t="shared" si="75"/>
        <v>#DIV/0!</v>
      </c>
      <c r="DN83" s="30" t="e">
        <f t="shared" si="75"/>
        <v>#DIV/0!</v>
      </c>
      <c r="DO83" s="30" t="e">
        <f t="shared" si="75"/>
        <v>#DIV/0!</v>
      </c>
      <c r="DP83" s="30" t="e">
        <f t="shared" si="75"/>
        <v>#DIV/0!</v>
      </c>
      <c r="DQ83" s="30" t="e">
        <f t="shared" si="75"/>
        <v>#DIV/0!</v>
      </c>
      <c r="DR83" s="30" t="e">
        <f t="shared" si="75"/>
        <v>#DIV/0!</v>
      </c>
      <c r="DS83" s="30" t="e">
        <f t="shared" si="75"/>
        <v>#DIV/0!</v>
      </c>
      <c r="DT83" s="30" t="e">
        <f t="shared" si="75"/>
        <v>#DIV/0!</v>
      </c>
      <c r="DU83" s="30" t="e">
        <f t="shared" si="75"/>
        <v>#DIV/0!</v>
      </c>
      <c r="DV83" s="30" t="e">
        <f t="shared" si="75"/>
        <v>#DIV/0!</v>
      </c>
      <c r="DW83" s="30" t="e">
        <f t="shared" si="75"/>
        <v>#DIV/0!</v>
      </c>
      <c r="DX83" s="30" t="e">
        <f t="shared" si="75"/>
        <v>#DIV/0!</v>
      </c>
      <c r="DY83" s="30" t="e">
        <f t="shared" si="75"/>
        <v>#DIV/0!</v>
      </c>
      <c r="DZ83" s="30" t="e">
        <f t="shared" si="75"/>
        <v>#DIV/0!</v>
      </c>
      <c r="EA83" s="30" t="e">
        <f t="shared" si="75"/>
        <v>#DIV/0!</v>
      </c>
      <c r="EB83" s="30" t="e">
        <f t="shared" si="75"/>
        <v>#DIV/0!</v>
      </c>
      <c r="EC83" s="30" t="e">
        <f t="shared" si="75"/>
        <v>#DIV/0!</v>
      </c>
      <c r="ED83" s="30" t="e">
        <f t="shared" si="75"/>
        <v>#DIV/0!</v>
      </c>
      <c r="EE83" s="30" t="e">
        <f t="shared" si="75"/>
        <v>#DIV/0!</v>
      </c>
      <c r="EF83" s="30" t="e">
        <f t="shared" si="75"/>
        <v>#DIV/0!</v>
      </c>
      <c r="EG83" s="30" t="e">
        <f t="shared" si="75"/>
        <v>#DIV/0!</v>
      </c>
      <c r="EH83" s="30" t="e">
        <f t="shared" ref="EH83:GA83" si="76">MIN($B$22,EH78,MAX(EH79,EH80))</f>
        <v>#DIV/0!</v>
      </c>
      <c r="EI83" s="30" t="e">
        <f t="shared" si="76"/>
        <v>#DIV/0!</v>
      </c>
      <c r="EJ83" s="30" t="e">
        <f t="shared" si="76"/>
        <v>#DIV/0!</v>
      </c>
      <c r="EK83" s="30" t="e">
        <f t="shared" si="76"/>
        <v>#DIV/0!</v>
      </c>
      <c r="EL83" s="30" t="e">
        <f t="shared" si="76"/>
        <v>#DIV/0!</v>
      </c>
      <c r="EM83" s="30" t="e">
        <f t="shared" si="76"/>
        <v>#DIV/0!</v>
      </c>
      <c r="EN83" s="30" t="e">
        <f t="shared" si="76"/>
        <v>#DIV/0!</v>
      </c>
      <c r="EO83" s="30" t="e">
        <f t="shared" si="76"/>
        <v>#DIV/0!</v>
      </c>
      <c r="EP83" s="30" t="e">
        <f t="shared" si="76"/>
        <v>#DIV/0!</v>
      </c>
      <c r="EQ83" s="30" t="e">
        <f t="shared" si="76"/>
        <v>#DIV/0!</v>
      </c>
      <c r="ER83" s="30" t="e">
        <f t="shared" si="76"/>
        <v>#DIV/0!</v>
      </c>
      <c r="ES83" s="30" t="e">
        <f t="shared" si="76"/>
        <v>#DIV/0!</v>
      </c>
      <c r="ET83" s="30" t="e">
        <f t="shared" si="76"/>
        <v>#DIV/0!</v>
      </c>
      <c r="EU83" s="30" t="e">
        <f t="shared" si="76"/>
        <v>#DIV/0!</v>
      </c>
      <c r="EV83" s="30" t="e">
        <f t="shared" si="76"/>
        <v>#DIV/0!</v>
      </c>
      <c r="EW83" s="30" t="e">
        <f t="shared" si="76"/>
        <v>#DIV/0!</v>
      </c>
      <c r="EX83" s="30" t="e">
        <f t="shared" si="76"/>
        <v>#DIV/0!</v>
      </c>
      <c r="EY83" s="30" t="e">
        <f t="shared" si="76"/>
        <v>#DIV/0!</v>
      </c>
      <c r="EZ83" s="30" t="e">
        <f t="shared" si="76"/>
        <v>#DIV/0!</v>
      </c>
      <c r="FA83" s="30" t="e">
        <f t="shared" si="76"/>
        <v>#DIV/0!</v>
      </c>
      <c r="FB83" s="30" t="e">
        <f t="shared" si="76"/>
        <v>#DIV/0!</v>
      </c>
      <c r="FC83" s="30" t="e">
        <f t="shared" si="76"/>
        <v>#DIV/0!</v>
      </c>
      <c r="FD83" s="30" t="e">
        <f t="shared" si="76"/>
        <v>#DIV/0!</v>
      </c>
      <c r="FE83" s="30" t="e">
        <f t="shared" si="76"/>
        <v>#DIV/0!</v>
      </c>
      <c r="FF83" s="30" t="e">
        <f t="shared" si="76"/>
        <v>#DIV/0!</v>
      </c>
      <c r="FG83" s="30" t="e">
        <f t="shared" si="76"/>
        <v>#DIV/0!</v>
      </c>
      <c r="FH83" s="30" t="e">
        <f t="shared" si="76"/>
        <v>#DIV/0!</v>
      </c>
      <c r="FI83" s="30" t="e">
        <f t="shared" si="76"/>
        <v>#DIV/0!</v>
      </c>
      <c r="FJ83" s="30" t="e">
        <f t="shared" si="76"/>
        <v>#DIV/0!</v>
      </c>
      <c r="FK83" s="30" t="e">
        <f t="shared" si="76"/>
        <v>#DIV/0!</v>
      </c>
      <c r="FL83" s="30" t="e">
        <f t="shared" si="76"/>
        <v>#DIV/0!</v>
      </c>
      <c r="FM83" s="30" t="e">
        <f t="shared" si="76"/>
        <v>#DIV/0!</v>
      </c>
      <c r="FN83" s="30" t="e">
        <f t="shared" si="76"/>
        <v>#DIV/0!</v>
      </c>
      <c r="FO83" s="30" t="e">
        <f t="shared" si="76"/>
        <v>#DIV/0!</v>
      </c>
      <c r="FP83" s="30" t="e">
        <f t="shared" si="76"/>
        <v>#DIV/0!</v>
      </c>
      <c r="FQ83" s="30" t="e">
        <f t="shared" si="76"/>
        <v>#DIV/0!</v>
      </c>
      <c r="FR83" s="30" t="e">
        <f t="shared" si="76"/>
        <v>#DIV/0!</v>
      </c>
      <c r="FS83" s="30" t="e">
        <f t="shared" si="76"/>
        <v>#DIV/0!</v>
      </c>
      <c r="FT83" s="30" t="e">
        <f t="shared" si="76"/>
        <v>#DIV/0!</v>
      </c>
      <c r="FU83" s="30" t="e">
        <f t="shared" si="76"/>
        <v>#DIV/0!</v>
      </c>
      <c r="FV83" s="30" t="e">
        <f t="shared" si="76"/>
        <v>#DIV/0!</v>
      </c>
      <c r="FW83" s="30" t="e">
        <f t="shared" si="76"/>
        <v>#DIV/0!</v>
      </c>
      <c r="FX83" s="30" t="e">
        <f t="shared" si="76"/>
        <v>#DIV/0!</v>
      </c>
      <c r="FY83" s="30" t="e">
        <f t="shared" si="76"/>
        <v>#DIV/0!</v>
      </c>
      <c r="FZ83" s="30" t="e">
        <f t="shared" si="76"/>
        <v>#DIV/0!</v>
      </c>
      <c r="GA83" s="30" t="e">
        <f t="shared" si="76"/>
        <v>#DIV/0!</v>
      </c>
    </row>
    <row r="84" spans="1:183">
      <c r="A84" s="36"/>
      <c r="B84" s="19">
        <f>B79</f>
        <v>0</v>
      </c>
      <c r="C84" s="2">
        <v>3</v>
      </c>
      <c r="D84" s="4">
        <f>G2</f>
        <v>1</v>
      </c>
      <c r="E84" s="6">
        <f>N2</f>
        <v>0</v>
      </c>
      <c r="F84" s="32">
        <f>B3</f>
        <v>222.2222222222222</v>
      </c>
      <c r="G84" s="5">
        <f>G70</f>
        <v>3</v>
      </c>
      <c r="H84" s="61">
        <f>G75</f>
        <v>0.25</v>
      </c>
      <c r="I84" t="s">
        <v>35</v>
      </c>
      <c r="J84" s="30" t="e">
        <f>$B$38/J83/$E$38/J82/$H$84</f>
        <v>#DIV/0!</v>
      </c>
      <c r="K84" s="30" t="e">
        <f t="shared" ref="K84:BV84" si="77">$B$38/K83/$E$38/K82/$H$84</f>
        <v>#DIV/0!</v>
      </c>
      <c r="L84" s="30" t="e">
        <f t="shared" si="77"/>
        <v>#DIV/0!</v>
      </c>
      <c r="M84" s="30" t="e">
        <f t="shared" si="77"/>
        <v>#DIV/0!</v>
      </c>
      <c r="N84" s="30" t="e">
        <f t="shared" si="77"/>
        <v>#DIV/0!</v>
      </c>
      <c r="O84" s="30" t="e">
        <f t="shared" si="77"/>
        <v>#DIV/0!</v>
      </c>
      <c r="P84" s="30" t="e">
        <f t="shared" si="77"/>
        <v>#DIV/0!</v>
      </c>
      <c r="Q84" s="30" t="e">
        <f t="shared" si="77"/>
        <v>#DIV/0!</v>
      </c>
      <c r="R84" s="30" t="e">
        <f t="shared" si="77"/>
        <v>#DIV/0!</v>
      </c>
      <c r="S84" s="30" t="e">
        <f t="shared" si="77"/>
        <v>#DIV/0!</v>
      </c>
      <c r="T84" s="30" t="e">
        <f t="shared" si="77"/>
        <v>#DIV/0!</v>
      </c>
      <c r="U84" s="30" t="e">
        <f t="shared" si="77"/>
        <v>#DIV/0!</v>
      </c>
      <c r="V84" s="30" t="e">
        <f t="shared" si="77"/>
        <v>#DIV/0!</v>
      </c>
      <c r="W84" s="30" t="e">
        <f t="shared" si="77"/>
        <v>#DIV/0!</v>
      </c>
      <c r="X84" s="30" t="e">
        <f t="shared" si="77"/>
        <v>#DIV/0!</v>
      </c>
      <c r="Y84" s="30" t="e">
        <f t="shared" si="77"/>
        <v>#DIV/0!</v>
      </c>
      <c r="Z84" s="30" t="e">
        <f t="shared" si="77"/>
        <v>#DIV/0!</v>
      </c>
      <c r="AA84" s="30" t="e">
        <f t="shared" si="77"/>
        <v>#DIV/0!</v>
      </c>
      <c r="AB84" s="30" t="e">
        <f t="shared" si="77"/>
        <v>#DIV/0!</v>
      </c>
      <c r="AC84" s="30" t="e">
        <f t="shared" si="77"/>
        <v>#DIV/0!</v>
      </c>
      <c r="AD84" s="30" t="e">
        <f t="shared" si="77"/>
        <v>#DIV/0!</v>
      </c>
      <c r="AE84" s="30" t="e">
        <f t="shared" si="77"/>
        <v>#DIV/0!</v>
      </c>
      <c r="AF84" s="30" t="e">
        <f t="shared" si="77"/>
        <v>#DIV/0!</v>
      </c>
      <c r="AG84" s="30" t="e">
        <f t="shared" si="77"/>
        <v>#DIV/0!</v>
      </c>
      <c r="AH84" s="30" t="e">
        <f t="shared" si="77"/>
        <v>#DIV/0!</v>
      </c>
      <c r="AI84" s="30" t="e">
        <f t="shared" si="77"/>
        <v>#DIV/0!</v>
      </c>
      <c r="AJ84" s="30" t="e">
        <f t="shared" si="77"/>
        <v>#DIV/0!</v>
      </c>
      <c r="AK84" s="30" t="e">
        <f t="shared" si="77"/>
        <v>#DIV/0!</v>
      </c>
      <c r="AL84" s="30" t="e">
        <f t="shared" si="77"/>
        <v>#DIV/0!</v>
      </c>
      <c r="AM84" s="30" t="e">
        <f t="shared" si="77"/>
        <v>#DIV/0!</v>
      </c>
      <c r="AN84" s="30" t="e">
        <f t="shared" si="77"/>
        <v>#DIV/0!</v>
      </c>
      <c r="AO84" s="30" t="e">
        <f t="shared" si="77"/>
        <v>#DIV/0!</v>
      </c>
      <c r="AP84" s="30" t="e">
        <f t="shared" si="77"/>
        <v>#DIV/0!</v>
      </c>
      <c r="AQ84" s="30" t="e">
        <f t="shared" si="77"/>
        <v>#DIV/0!</v>
      </c>
      <c r="AR84" s="30" t="e">
        <f t="shared" si="77"/>
        <v>#DIV/0!</v>
      </c>
      <c r="AS84" s="30" t="e">
        <f t="shared" si="77"/>
        <v>#DIV/0!</v>
      </c>
      <c r="AT84" s="30" t="e">
        <f t="shared" si="77"/>
        <v>#DIV/0!</v>
      </c>
      <c r="AU84" s="30" t="e">
        <f t="shared" si="77"/>
        <v>#DIV/0!</v>
      </c>
      <c r="AV84" s="30" t="e">
        <f t="shared" si="77"/>
        <v>#DIV/0!</v>
      </c>
      <c r="AW84" s="30" t="e">
        <f t="shared" si="77"/>
        <v>#DIV/0!</v>
      </c>
      <c r="AX84" s="30" t="e">
        <f t="shared" si="77"/>
        <v>#DIV/0!</v>
      </c>
      <c r="AY84" s="30" t="e">
        <f t="shared" si="77"/>
        <v>#DIV/0!</v>
      </c>
      <c r="AZ84" s="30" t="e">
        <f t="shared" si="77"/>
        <v>#DIV/0!</v>
      </c>
      <c r="BA84" s="30" t="e">
        <f t="shared" si="77"/>
        <v>#DIV/0!</v>
      </c>
      <c r="BB84" s="30" t="e">
        <f t="shared" si="77"/>
        <v>#DIV/0!</v>
      </c>
      <c r="BC84" s="30" t="e">
        <f t="shared" si="77"/>
        <v>#DIV/0!</v>
      </c>
      <c r="BD84" s="30" t="e">
        <f t="shared" si="77"/>
        <v>#DIV/0!</v>
      </c>
      <c r="BE84" s="30" t="e">
        <f t="shared" si="77"/>
        <v>#DIV/0!</v>
      </c>
      <c r="BF84" s="30" t="e">
        <f t="shared" si="77"/>
        <v>#DIV/0!</v>
      </c>
      <c r="BG84" s="30" t="e">
        <f t="shared" si="77"/>
        <v>#DIV/0!</v>
      </c>
      <c r="BH84" s="30" t="e">
        <f t="shared" si="77"/>
        <v>#DIV/0!</v>
      </c>
      <c r="BI84" s="30" t="e">
        <f t="shared" si="77"/>
        <v>#DIV/0!</v>
      </c>
      <c r="BJ84" s="30" t="e">
        <f t="shared" si="77"/>
        <v>#DIV/0!</v>
      </c>
      <c r="BK84" s="30" t="e">
        <f t="shared" si="77"/>
        <v>#DIV/0!</v>
      </c>
      <c r="BL84" s="30" t="e">
        <f t="shared" si="77"/>
        <v>#DIV/0!</v>
      </c>
      <c r="BM84" s="30" t="e">
        <f t="shared" si="77"/>
        <v>#DIV/0!</v>
      </c>
      <c r="BN84" s="30" t="e">
        <f t="shared" si="77"/>
        <v>#DIV/0!</v>
      </c>
      <c r="BO84" s="30" t="e">
        <f t="shared" si="77"/>
        <v>#DIV/0!</v>
      </c>
      <c r="BP84" s="30" t="e">
        <f t="shared" si="77"/>
        <v>#DIV/0!</v>
      </c>
      <c r="BQ84" s="30" t="e">
        <f t="shared" si="77"/>
        <v>#DIV/0!</v>
      </c>
      <c r="BR84" s="30" t="e">
        <f t="shared" si="77"/>
        <v>#DIV/0!</v>
      </c>
      <c r="BS84" s="30" t="e">
        <f t="shared" si="77"/>
        <v>#DIV/0!</v>
      </c>
      <c r="BT84" s="30" t="e">
        <f t="shared" si="77"/>
        <v>#DIV/0!</v>
      </c>
      <c r="BU84" s="30" t="e">
        <f t="shared" si="77"/>
        <v>#DIV/0!</v>
      </c>
      <c r="BV84" s="30" t="e">
        <f t="shared" si="77"/>
        <v>#DIV/0!</v>
      </c>
      <c r="BW84" s="30" t="e">
        <f t="shared" ref="BW84:EH84" si="78">$B$38/BW83/$E$38/BW82/$H$84</f>
        <v>#DIV/0!</v>
      </c>
      <c r="BX84" s="30" t="e">
        <f t="shared" si="78"/>
        <v>#DIV/0!</v>
      </c>
      <c r="BY84" s="30" t="e">
        <f t="shared" si="78"/>
        <v>#DIV/0!</v>
      </c>
      <c r="BZ84" s="30" t="e">
        <f t="shared" si="78"/>
        <v>#DIV/0!</v>
      </c>
      <c r="CA84" s="30" t="e">
        <f t="shared" si="78"/>
        <v>#DIV/0!</v>
      </c>
      <c r="CB84" s="30" t="e">
        <f t="shared" si="78"/>
        <v>#DIV/0!</v>
      </c>
      <c r="CC84" s="30" t="e">
        <f t="shared" si="78"/>
        <v>#DIV/0!</v>
      </c>
      <c r="CD84" s="30" t="e">
        <f t="shared" si="78"/>
        <v>#DIV/0!</v>
      </c>
      <c r="CE84" s="30" t="e">
        <f t="shared" si="78"/>
        <v>#DIV/0!</v>
      </c>
      <c r="CF84" s="30" t="e">
        <f t="shared" si="78"/>
        <v>#DIV/0!</v>
      </c>
      <c r="CG84" s="30" t="e">
        <f t="shared" si="78"/>
        <v>#DIV/0!</v>
      </c>
      <c r="CH84" s="30" t="e">
        <f t="shared" si="78"/>
        <v>#DIV/0!</v>
      </c>
      <c r="CI84" s="30" t="e">
        <f t="shared" si="78"/>
        <v>#DIV/0!</v>
      </c>
      <c r="CJ84" s="30" t="e">
        <f t="shared" si="78"/>
        <v>#DIV/0!</v>
      </c>
      <c r="CK84" s="30" t="e">
        <f t="shared" si="78"/>
        <v>#DIV/0!</v>
      </c>
      <c r="CL84" s="30" t="e">
        <f t="shared" si="78"/>
        <v>#DIV/0!</v>
      </c>
      <c r="CM84" s="30" t="e">
        <f t="shared" si="78"/>
        <v>#DIV/0!</v>
      </c>
      <c r="CN84" s="30" t="e">
        <f t="shared" si="78"/>
        <v>#DIV/0!</v>
      </c>
      <c r="CO84" s="30" t="e">
        <f t="shared" si="78"/>
        <v>#DIV/0!</v>
      </c>
      <c r="CP84" s="30" t="e">
        <f t="shared" si="78"/>
        <v>#DIV/0!</v>
      </c>
      <c r="CQ84" s="30" t="e">
        <f t="shared" si="78"/>
        <v>#DIV/0!</v>
      </c>
      <c r="CR84" s="30" t="e">
        <f t="shared" si="78"/>
        <v>#DIV/0!</v>
      </c>
      <c r="CS84" s="30" t="e">
        <f t="shared" si="78"/>
        <v>#DIV/0!</v>
      </c>
      <c r="CT84" s="30" t="e">
        <f t="shared" si="78"/>
        <v>#DIV/0!</v>
      </c>
      <c r="CU84" s="30" t="e">
        <f t="shared" si="78"/>
        <v>#DIV/0!</v>
      </c>
      <c r="CV84" s="30" t="e">
        <f t="shared" si="78"/>
        <v>#DIV/0!</v>
      </c>
      <c r="CW84" s="30" t="e">
        <f t="shared" si="78"/>
        <v>#DIV/0!</v>
      </c>
      <c r="CX84" s="30" t="e">
        <f t="shared" si="78"/>
        <v>#DIV/0!</v>
      </c>
      <c r="CY84" s="30" t="e">
        <f t="shared" si="78"/>
        <v>#DIV/0!</v>
      </c>
      <c r="CZ84" s="30" t="e">
        <f t="shared" si="78"/>
        <v>#DIV/0!</v>
      </c>
      <c r="DA84" s="30" t="e">
        <f t="shared" si="78"/>
        <v>#DIV/0!</v>
      </c>
      <c r="DB84" s="30" t="e">
        <f t="shared" si="78"/>
        <v>#DIV/0!</v>
      </c>
      <c r="DC84" s="30" t="e">
        <f t="shared" si="78"/>
        <v>#DIV/0!</v>
      </c>
      <c r="DD84" s="30" t="e">
        <f t="shared" si="78"/>
        <v>#DIV/0!</v>
      </c>
      <c r="DE84" s="30" t="e">
        <f t="shared" si="78"/>
        <v>#DIV/0!</v>
      </c>
      <c r="DF84" s="30" t="e">
        <f t="shared" si="78"/>
        <v>#DIV/0!</v>
      </c>
      <c r="DG84" s="30" t="e">
        <f t="shared" si="78"/>
        <v>#DIV/0!</v>
      </c>
      <c r="DH84" s="30" t="e">
        <f t="shared" si="78"/>
        <v>#DIV/0!</v>
      </c>
      <c r="DI84" s="30" t="e">
        <f t="shared" si="78"/>
        <v>#DIV/0!</v>
      </c>
      <c r="DJ84" s="30" t="e">
        <f t="shared" si="78"/>
        <v>#DIV/0!</v>
      </c>
      <c r="DK84" s="30" t="e">
        <f t="shared" si="78"/>
        <v>#DIV/0!</v>
      </c>
      <c r="DL84" s="30" t="e">
        <f t="shared" si="78"/>
        <v>#DIV/0!</v>
      </c>
      <c r="DM84" s="30" t="e">
        <f t="shared" si="78"/>
        <v>#DIV/0!</v>
      </c>
      <c r="DN84" s="30" t="e">
        <f t="shared" si="78"/>
        <v>#DIV/0!</v>
      </c>
      <c r="DO84" s="30" t="e">
        <f t="shared" si="78"/>
        <v>#DIV/0!</v>
      </c>
      <c r="DP84" s="30" t="e">
        <f t="shared" si="78"/>
        <v>#DIV/0!</v>
      </c>
      <c r="DQ84" s="30" t="e">
        <f t="shared" si="78"/>
        <v>#DIV/0!</v>
      </c>
      <c r="DR84" s="30" t="e">
        <f t="shared" si="78"/>
        <v>#DIV/0!</v>
      </c>
      <c r="DS84" s="30" t="e">
        <f t="shared" si="78"/>
        <v>#DIV/0!</v>
      </c>
      <c r="DT84" s="30" t="e">
        <f t="shared" si="78"/>
        <v>#DIV/0!</v>
      </c>
      <c r="DU84" s="30" t="e">
        <f t="shared" si="78"/>
        <v>#DIV/0!</v>
      </c>
      <c r="DV84" s="30" t="e">
        <f t="shared" si="78"/>
        <v>#DIV/0!</v>
      </c>
      <c r="DW84" s="30" t="e">
        <f t="shared" si="78"/>
        <v>#DIV/0!</v>
      </c>
      <c r="DX84" s="30" t="e">
        <f t="shared" si="78"/>
        <v>#DIV/0!</v>
      </c>
      <c r="DY84" s="30" t="e">
        <f t="shared" si="78"/>
        <v>#DIV/0!</v>
      </c>
      <c r="DZ84" s="30" t="e">
        <f t="shared" si="78"/>
        <v>#DIV/0!</v>
      </c>
      <c r="EA84" s="30" t="e">
        <f t="shared" si="78"/>
        <v>#DIV/0!</v>
      </c>
      <c r="EB84" s="30" t="e">
        <f t="shared" si="78"/>
        <v>#DIV/0!</v>
      </c>
      <c r="EC84" s="30" t="e">
        <f t="shared" si="78"/>
        <v>#DIV/0!</v>
      </c>
      <c r="ED84" s="30" t="e">
        <f t="shared" si="78"/>
        <v>#DIV/0!</v>
      </c>
      <c r="EE84" s="30" t="e">
        <f t="shared" si="78"/>
        <v>#DIV/0!</v>
      </c>
      <c r="EF84" s="30" t="e">
        <f t="shared" si="78"/>
        <v>#DIV/0!</v>
      </c>
      <c r="EG84" s="30" t="e">
        <f t="shared" si="78"/>
        <v>#DIV/0!</v>
      </c>
      <c r="EH84" s="30" t="e">
        <f t="shared" si="78"/>
        <v>#DIV/0!</v>
      </c>
      <c r="EI84" s="30" t="e">
        <f t="shared" ref="EI84:GA84" si="79">$B$38/EI83/$E$38/EI82/$H$84</f>
        <v>#DIV/0!</v>
      </c>
      <c r="EJ84" s="30" t="e">
        <f t="shared" si="79"/>
        <v>#DIV/0!</v>
      </c>
      <c r="EK84" s="30" t="e">
        <f t="shared" si="79"/>
        <v>#DIV/0!</v>
      </c>
      <c r="EL84" s="30" t="e">
        <f t="shared" si="79"/>
        <v>#DIV/0!</v>
      </c>
      <c r="EM84" s="30" t="e">
        <f t="shared" si="79"/>
        <v>#DIV/0!</v>
      </c>
      <c r="EN84" s="30" t="e">
        <f t="shared" si="79"/>
        <v>#DIV/0!</v>
      </c>
      <c r="EO84" s="30" t="e">
        <f t="shared" si="79"/>
        <v>#DIV/0!</v>
      </c>
      <c r="EP84" s="30" t="e">
        <f t="shared" si="79"/>
        <v>#DIV/0!</v>
      </c>
      <c r="EQ84" s="30" t="e">
        <f t="shared" si="79"/>
        <v>#DIV/0!</v>
      </c>
      <c r="ER84" s="30" t="e">
        <f t="shared" si="79"/>
        <v>#DIV/0!</v>
      </c>
      <c r="ES84" s="30" t="e">
        <f t="shared" si="79"/>
        <v>#DIV/0!</v>
      </c>
      <c r="ET84" s="30" t="e">
        <f t="shared" si="79"/>
        <v>#DIV/0!</v>
      </c>
      <c r="EU84" s="30" t="e">
        <f t="shared" si="79"/>
        <v>#DIV/0!</v>
      </c>
      <c r="EV84" s="30" t="e">
        <f t="shared" si="79"/>
        <v>#DIV/0!</v>
      </c>
      <c r="EW84" s="30" t="e">
        <f t="shared" si="79"/>
        <v>#DIV/0!</v>
      </c>
      <c r="EX84" s="30" t="e">
        <f t="shared" si="79"/>
        <v>#DIV/0!</v>
      </c>
      <c r="EY84" s="30" t="e">
        <f t="shared" si="79"/>
        <v>#DIV/0!</v>
      </c>
      <c r="EZ84" s="30" t="e">
        <f t="shared" si="79"/>
        <v>#DIV/0!</v>
      </c>
      <c r="FA84" s="30" t="e">
        <f t="shared" si="79"/>
        <v>#DIV/0!</v>
      </c>
      <c r="FB84" s="30" t="e">
        <f t="shared" si="79"/>
        <v>#DIV/0!</v>
      </c>
      <c r="FC84" s="30" t="e">
        <f t="shared" si="79"/>
        <v>#DIV/0!</v>
      </c>
      <c r="FD84" s="30" t="e">
        <f t="shared" si="79"/>
        <v>#DIV/0!</v>
      </c>
      <c r="FE84" s="30" t="e">
        <f t="shared" si="79"/>
        <v>#DIV/0!</v>
      </c>
      <c r="FF84" s="30" t="e">
        <f t="shared" si="79"/>
        <v>#DIV/0!</v>
      </c>
      <c r="FG84" s="30" t="e">
        <f t="shared" si="79"/>
        <v>#DIV/0!</v>
      </c>
      <c r="FH84" s="30" t="e">
        <f t="shared" si="79"/>
        <v>#DIV/0!</v>
      </c>
      <c r="FI84" s="30" t="e">
        <f t="shared" si="79"/>
        <v>#DIV/0!</v>
      </c>
      <c r="FJ84" s="30" t="e">
        <f t="shared" si="79"/>
        <v>#DIV/0!</v>
      </c>
      <c r="FK84" s="30" t="e">
        <f t="shared" si="79"/>
        <v>#DIV/0!</v>
      </c>
      <c r="FL84" s="30" t="e">
        <f t="shared" si="79"/>
        <v>#DIV/0!</v>
      </c>
      <c r="FM84" s="30" t="e">
        <f t="shared" si="79"/>
        <v>#DIV/0!</v>
      </c>
      <c r="FN84" s="30" t="e">
        <f t="shared" si="79"/>
        <v>#DIV/0!</v>
      </c>
      <c r="FO84" s="30" t="e">
        <f t="shared" si="79"/>
        <v>#DIV/0!</v>
      </c>
      <c r="FP84" s="30" t="e">
        <f t="shared" si="79"/>
        <v>#DIV/0!</v>
      </c>
      <c r="FQ84" s="30" t="e">
        <f t="shared" si="79"/>
        <v>#DIV/0!</v>
      </c>
      <c r="FR84" s="30" t="e">
        <f t="shared" si="79"/>
        <v>#DIV/0!</v>
      </c>
      <c r="FS84" s="30" t="e">
        <f t="shared" si="79"/>
        <v>#DIV/0!</v>
      </c>
      <c r="FT84" s="30" t="e">
        <f t="shared" si="79"/>
        <v>#DIV/0!</v>
      </c>
      <c r="FU84" s="30" t="e">
        <f t="shared" si="79"/>
        <v>#DIV/0!</v>
      </c>
      <c r="FV84" s="30" t="e">
        <f t="shared" si="79"/>
        <v>#DIV/0!</v>
      </c>
      <c r="FW84" s="30" t="e">
        <f t="shared" si="79"/>
        <v>#DIV/0!</v>
      </c>
      <c r="FX84" s="30" t="e">
        <f t="shared" si="79"/>
        <v>#DIV/0!</v>
      </c>
      <c r="FY84" s="30" t="e">
        <f t="shared" si="79"/>
        <v>#DIV/0!</v>
      </c>
      <c r="FZ84" s="30" t="e">
        <f t="shared" si="79"/>
        <v>#DIV/0!</v>
      </c>
      <c r="GA84" s="30" t="e">
        <f t="shared" si="79"/>
        <v>#DIV/0!</v>
      </c>
    </row>
    <row r="85" spans="1:183" ht="15.75" thickBot="1">
      <c r="A85" s="42" t="s">
        <v>32</v>
      </c>
      <c r="B85" s="43" t="e">
        <f>B84/C84/D84/E84/F84/G84/H84</f>
        <v>#DIV/0!</v>
      </c>
      <c r="C85" s="44"/>
      <c r="D85" s="44"/>
      <c r="E85" s="44"/>
      <c r="F85" s="44"/>
      <c r="G85" s="44"/>
      <c r="H85" s="45"/>
    </row>
    <row r="87" spans="1:183" ht="15.75" thickBot="1"/>
    <row r="88" spans="1:183" ht="18">
      <c r="A88" s="33"/>
      <c r="B88" s="34" t="s">
        <v>14</v>
      </c>
      <c r="C88" s="34" t="s">
        <v>12</v>
      </c>
      <c r="D88" s="34" t="s">
        <v>16</v>
      </c>
      <c r="E88" s="34" t="s">
        <v>28</v>
      </c>
      <c r="F88" s="34" t="s">
        <v>13</v>
      </c>
      <c r="G88" s="34" t="s">
        <v>15</v>
      </c>
      <c r="H88" s="35"/>
    </row>
    <row r="89" spans="1:183">
      <c r="A89" s="36"/>
      <c r="B89" s="23">
        <f>B84</f>
        <v>0</v>
      </c>
      <c r="C89" s="24">
        <f>C75</f>
        <v>1</v>
      </c>
      <c r="D89" s="25">
        <f>D75</f>
        <v>0</v>
      </c>
      <c r="E89" s="26">
        <f>E75</f>
        <v>222.2222222222222</v>
      </c>
      <c r="F89" s="27">
        <f>F75</f>
        <v>3</v>
      </c>
      <c r="G89" s="28">
        <v>0.125</v>
      </c>
      <c r="H89" s="37"/>
    </row>
    <row r="90" spans="1:183">
      <c r="A90" s="38" t="s">
        <v>30</v>
      </c>
      <c r="B90" s="29" t="e">
        <f>B89/C89/D89/E89/F89/G89</f>
        <v>#DIV/0!</v>
      </c>
      <c r="C90" s="39"/>
      <c r="D90" s="39"/>
      <c r="E90" s="39"/>
      <c r="F90" s="39"/>
      <c r="G90" s="39"/>
      <c r="H90" s="37"/>
    </row>
    <row r="91" spans="1:183">
      <c r="A91" s="36"/>
      <c r="B91" s="39"/>
      <c r="C91" s="39"/>
      <c r="D91" s="39"/>
      <c r="E91" s="39"/>
      <c r="F91" s="39"/>
      <c r="G91" s="39"/>
      <c r="H91" s="37"/>
    </row>
    <row r="92" spans="1:183">
      <c r="A92" s="36"/>
      <c r="B92" s="2" t="s">
        <v>14</v>
      </c>
      <c r="C92" s="13">
        <v>1.5E-3</v>
      </c>
      <c r="D92" s="2" t="s">
        <v>16</v>
      </c>
      <c r="E92" s="2" t="s">
        <v>15</v>
      </c>
      <c r="F92" s="39"/>
      <c r="G92" s="39"/>
      <c r="H92" s="37"/>
      <c r="I92" t="s">
        <v>30</v>
      </c>
      <c r="J92" s="30" t="e">
        <f>$B$89/$C$89/$D$89/J$36/$G$89</f>
        <v>#DIV/0!</v>
      </c>
      <c r="K92" s="30" t="e">
        <f t="shared" ref="K92:BV92" si="80">$B$89/$C$89/$D$89/K$36/$G$89</f>
        <v>#DIV/0!</v>
      </c>
      <c r="L92" s="30" t="e">
        <f t="shared" si="80"/>
        <v>#DIV/0!</v>
      </c>
      <c r="M92" s="30" t="e">
        <f t="shared" si="80"/>
        <v>#DIV/0!</v>
      </c>
      <c r="N92" s="30" t="e">
        <f t="shared" si="80"/>
        <v>#DIV/0!</v>
      </c>
      <c r="O92" s="30" t="e">
        <f t="shared" si="80"/>
        <v>#DIV/0!</v>
      </c>
      <c r="P92" s="30" t="e">
        <f t="shared" si="80"/>
        <v>#DIV/0!</v>
      </c>
      <c r="Q92" s="30" t="e">
        <f t="shared" si="80"/>
        <v>#DIV/0!</v>
      </c>
      <c r="R92" s="30" t="e">
        <f t="shared" si="80"/>
        <v>#DIV/0!</v>
      </c>
      <c r="S92" s="30" t="e">
        <f t="shared" si="80"/>
        <v>#DIV/0!</v>
      </c>
      <c r="T92" s="30" t="e">
        <f t="shared" si="80"/>
        <v>#DIV/0!</v>
      </c>
      <c r="U92" s="30" t="e">
        <f t="shared" si="80"/>
        <v>#DIV/0!</v>
      </c>
      <c r="V92" s="30" t="e">
        <f t="shared" si="80"/>
        <v>#DIV/0!</v>
      </c>
      <c r="W92" s="30" t="e">
        <f t="shared" si="80"/>
        <v>#DIV/0!</v>
      </c>
      <c r="X92" s="30" t="e">
        <f t="shared" si="80"/>
        <v>#DIV/0!</v>
      </c>
      <c r="Y92" s="30" t="e">
        <f t="shared" si="80"/>
        <v>#DIV/0!</v>
      </c>
      <c r="Z92" s="30" t="e">
        <f t="shared" si="80"/>
        <v>#DIV/0!</v>
      </c>
      <c r="AA92" s="30" t="e">
        <f t="shared" si="80"/>
        <v>#DIV/0!</v>
      </c>
      <c r="AB92" s="30" t="e">
        <f t="shared" si="80"/>
        <v>#DIV/0!</v>
      </c>
      <c r="AC92" s="30" t="e">
        <f t="shared" si="80"/>
        <v>#DIV/0!</v>
      </c>
      <c r="AD92" s="30" t="e">
        <f t="shared" si="80"/>
        <v>#DIV/0!</v>
      </c>
      <c r="AE92" s="30" t="e">
        <f t="shared" si="80"/>
        <v>#DIV/0!</v>
      </c>
      <c r="AF92" s="30" t="e">
        <f t="shared" si="80"/>
        <v>#DIV/0!</v>
      </c>
      <c r="AG92" s="30" t="e">
        <f t="shared" si="80"/>
        <v>#DIV/0!</v>
      </c>
      <c r="AH92" s="30" t="e">
        <f t="shared" si="80"/>
        <v>#DIV/0!</v>
      </c>
      <c r="AI92" s="30" t="e">
        <f t="shared" si="80"/>
        <v>#DIV/0!</v>
      </c>
      <c r="AJ92" s="30" t="e">
        <f t="shared" si="80"/>
        <v>#DIV/0!</v>
      </c>
      <c r="AK92" s="30" t="e">
        <f t="shared" si="80"/>
        <v>#DIV/0!</v>
      </c>
      <c r="AL92" s="30" t="e">
        <f t="shared" si="80"/>
        <v>#DIV/0!</v>
      </c>
      <c r="AM92" s="30" t="e">
        <f t="shared" si="80"/>
        <v>#DIV/0!</v>
      </c>
      <c r="AN92" s="30" t="e">
        <f t="shared" si="80"/>
        <v>#DIV/0!</v>
      </c>
      <c r="AO92" s="30" t="e">
        <f t="shared" si="80"/>
        <v>#DIV/0!</v>
      </c>
      <c r="AP92" s="30" t="e">
        <f t="shared" si="80"/>
        <v>#DIV/0!</v>
      </c>
      <c r="AQ92" s="30" t="e">
        <f t="shared" si="80"/>
        <v>#DIV/0!</v>
      </c>
      <c r="AR92" s="30" t="e">
        <f t="shared" si="80"/>
        <v>#DIV/0!</v>
      </c>
      <c r="AS92" s="30" t="e">
        <f t="shared" si="80"/>
        <v>#DIV/0!</v>
      </c>
      <c r="AT92" s="30" t="e">
        <f t="shared" si="80"/>
        <v>#DIV/0!</v>
      </c>
      <c r="AU92" s="30" t="e">
        <f t="shared" si="80"/>
        <v>#DIV/0!</v>
      </c>
      <c r="AV92" s="30" t="e">
        <f t="shared" si="80"/>
        <v>#DIV/0!</v>
      </c>
      <c r="AW92" s="30" t="e">
        <f t="shared" si="80"/>
        <v>#DIV/0!</v>
      </c>
      <c r="AX92" s="30" t="e">
        <f t="shared" si="80"/>
        <v>#DIV/0!</v>
      </c>
      <c r="AY92" s="30" t="e">
        <f t="shared" si="80"/>
        <v>#DIV/0!</v>
      </c>
      <c r="AZ92" s="30" t="e">
        <f t="shared" si="80"/>
        <v>#DIV/0!</v>
      </c>
      <c r="BA92" s="30" t="e">
        <f t="shared" si="80"/>
        <v>#DIV/0!</v>
      </c>
      <c r="BB92" s="30" t="e">
        <f t="shared" si="80"/>
        <v>#DIV/0!</v>
      </c>
      <c r="BC92" s="30" t="e">
        <f t="shared" si="80"/>
        <v>#DIV/0!</v>
      </c>
      <c r="BD92" s="30" t="e">
        <f t="shared" si="80"/>
        <v>#DIV/0!</v>
      </c>
      <c r="BE92" s="30" t="e">
        <f t="shared" si="80"/>
        <v>#DIV/0!</v>
      </c>
      <c r="BF92" s="30" t="e">
        <f t="shared" si="80"/>
        <v>#DIV/0!</v>
      </c>
      <c r="BG92" s="30" t="e">
        <f t="shared" si="80"/>
        <v>#DIV/0!</v>
      </c>
      <c r="BH92" s="30" t="e">
        <f t="shared" si="80"/>
        <v>#DIV/0!</v>
      </c>
      <c r="BI92" s="30" t="e">
        <f t="shared" si="80"/>
        <v>#DIV/0!</v>
      </c>
      <c r="BJ92" s="30" t="e">
        <f t="shared" si="80"/>
        <v>#DIV/0!</v>
      </c>
      <c r="BK92" s="30" t="e">
        <f t="shared" si="80"/>
        <v>#DIV/0!</v>
      </c>
      <c r="BL92" s="30" t="e">
        <f t="shared" si="80"/>
        <v>#DIV/0!</v>
      </c>
      <c r="BM92" s="30" t="e">
        <f t="shared" si="80"/>
        <v>#DIV/0!</v>
      </c>
      <c r="BN92" s="30" t="e">
        <f t="shared" si="80"/>
        <v>#DIV/0!</v>
      </c>
      <c r="BO92" s="30" t="e">
        <f t="shared" si="80"/>
        <v>#DIV/0!</v>
      </c>
      <c r="BP92" s="30" t="e">
        <f t="shared" si="80"/>
        <v>#DIV/0!</v>
      </c>
      <c r="BQ92" s="30" t="e">
        <f t="shared" si="80"/>
        <v>#DIV/0!</v>
      </c>
      <c r="BR92" s="30" t="e">
        <f t="shared" si="80"/>
        <v>#DIV/0!</v>
      </c>
      <c r="BS92" s="30" t="e">
        <f t="shared" si="80"/>
        <v>#DIV/0!</v>
      </c>
      <c r="BT92" s="30" t="e">
        <f t="shared" si="80"/>
        <v>#DIV/0!</v>
      </c>
      <c r="BU92" s="30" t="e">
        <f t="shared" si="80"/>
        <v>#DIV/0!</v>
      </c>
      <c r="BV92" s="30" t="e">
        <f t="shared" si="80"/>
        <v>#DIV/0!</v>
      </c>
      <c r="BW92" s="30" t="e">
        <f t="shared" ref="BW92:EH92" si="81">$B$89/$C$89/$D$89/BW$36/$G$89</f>
        <v>#DIV/0!</v>
      </c>
      <c r="BX92" s="30" t="e">
        <f t="shared" si="81"/>
        <v>#DIV/0!</v>
      </c>
      <c r="BY92" s="30" t="e">
        <f t="shared" si="81"/>
        <v>#DIV/0!</v>
      </c>
      <c r="BZ92" s="30" t="e">
        <f t="shared" si="81"/>
        <v>#DIV/0!</v>
      </c>
      <c r="CA92" s="30" t="e">
        <f t="shared" si="81"/>
        <v>#DIV/0!</v>
      </c>
      <c r="CB92" s="30" t="e">
        <f t="shared" si="81"/>
        <v>#DIV/0!</v>
      </c>
      <c r="CC92" s="30" t="e">
        <f t="shared" si="81"/>
        <v>#DIV/0!</v>
      </c>
      <c r="CD92" s="30" t="e">
        <f t="shared" si="81"/>
        <v>#DIV/0!</v>
      </c>
      <c r="CE92" s="30" t="e">
        <f t="shared" si="81"/>
        <v>#DIV/0!</v>
      </c>
      <c r="CF92" s="30" t="e">
        <f t="shared" si="81"/>
        <v>#DIV/0!</v>
      </c>
      <c r="CG92" s="30" t="e">
        <f t="shared" si="81"/>
        <v>#DIV/0!</v>
      </c>
      <c r="CH92" s="30" t="e">
        <f t="shared" si="81"/>
        <v>#DIV/0!</v>
      </c>
      <c r="CI92" s="30" t="e">
        <f t="shared" si="81"/>
        <v>#DIV/0!</v>
      </c>
      <c r="CJ92" s="30" t="e">
        <f t="shared" si="81"/>
        <v>#DIV/0!</v>
      </c>
      <c r="CK92" s="30" t="e">
        <f t="shared" si="81"/>
        <v>#DIV/0!</v>
      </c>
      <c r="CL92" s="30" t="e">
        <f t="shared" si="81"/>
        <v>#DIV/0!</v>
      </c>
      <c r="CM92" s="30" t="e">
        <f t="shared" si="81"/>
        <v>#DIV/0!</v>
      </c>
      <c r="CN92" s="30" t="e">
        <f t="shared" si="81"/>
        <v>#DIV/0!</v>
      </c>
      <c r="CO92" s="30" t="e">
        <f t="shared" si="81"/>
        <v>#DIV/0!</v>
      </c>
      <c r="CP92" s="30" t="e">
        <f t="shared" si="81"/>
        <v>#DIV/0!</v>
      </c>
      <c r="CQ92" s="30" t="e">
        <f t="shared" si="81"/>
        <v>#DIV/0!</v>
      </c>
      <c r="CR92" s="30" t="e">
        <f t="shared" si="81"/>
        <v>#DIV/0!</v>
      </c>
      <c r="CS92" s="30" t="e">
        <f t="shared" si="81"/>
        <v>#DIV/0!</v>
      </c>
      <c r="CT92" s="30" t="e">
        <f t="shared" si="81"/>
        <v>#DIV/0!</v>
      </c>
      <c r="CU92" s="30" t="e">
        <f t="shared" si="81"/>
        <v>#DIV/0!</v>
      </c>
      <c r="CV92" s="30" t="e">
        <f t="shared" si="81"/>
        <v>#DIV/0!</v>
      </c>
      <c r="CW92" s="30" t="e">
        <f t="shared" si="81"/>
        <v>#DIV/0!</v>
      </c>
      <c r="CX92" s="30" t="e">
        <f t="shared" si="81"/>
        <v>#DIV/0!</v>
      </c>
      <c r="CY92" s="30" t="e">
        <f t="shared" si="81"/>
        <v>#DIV/0!</v>
      </c>
      <c r="CZ92" s="30" t="e">
        <f t="shared" si="81"/>
        <v>#DIV/0!</v>
      </c>
      <c r="DA92" s="30" t="e">
        <f t="shared" si="81"/>
        <v>#DIV/0!</v>
      </c>
      <c r="DB92" s="30" t="e">
        <f t="shared" si="81"/>
        <v>#DIV/0!</v>
      </c>
      <c r="DC92" s="30" t="e">
        <f t="shared" si="81"/>
        <v>#DIV/0!</v>
      </c>
      <c r="DD92" s="30" t="e">
        <f t="shared" si="81"/>
        <v>#DIV/0!</v>
      </c>
      <c r="DE92" s="30" t="e">
        <f t="shared" si="81"/>
        <v>#DIV/0!</v>
      </c>
      <c r="DF92" s="30" t="e">
        <f t="shared" si="81"/>
        <v>#DIV/0!</v>
      </c>
      <c r="DG92" s="30" t="e">
        <f t="shared" si="81"/>
        <v>#DIV/0!</v>
      </c>
      <c r="DH92" s="30" t="e">
        <f t="shared" si="81"/>
        <v>#DIV/0!</v>
      </c>
      <c r="DI92" s="30" t="e">
        <f t="shared" si="81"/>
        <v>#DIV/0!</v>
      </c>
      <c r="DJ92" s="30" t="e">
        <f t="shared" si="81"/>
        <v>#DIV/0!</v>
      </c>
      <c r="DK92" s="30" t="e">
        <f t="shared" si="81"/>
        <v>#DIV/0!</v>
      </c>
      <c r="DL92" s="30" t="e">
        <f t="shared" si="81"/>
        <v>#DIV/0!</v>
      </c>
      <c r="DM92" s="30" t="e">
        <f t="shared" si="81"/>
        <v>#DIV/0!</v>
      </c>
      <c r="DN92" s="30" t="e">
        <f t="shared" si="81"/>
        <v>#DIV/0!</v>
      </c>
      <c r="DO92" s="30" t="e">
        <f t="shared" si="81"/>
        <v>#DIV/0!</v>
      </c>
      <c r="DP92" s="30" t="e">
        <f t="shared" si="81"/>
        <v>#DIV/0!</v>
      </c>
      <c r="DQ92" s="30" t="e">
        <f t="shared" si="81"/>
        <v>#DIV/0!</v>
      </c>
      <c r="DR92" s="30" t="e">
        <f t="shared" si="81"/>
        <v>#DIV/0!</v>
      </c>
      <c r="DS92" s="30" t="e">
        <f t="shared" si="81"/>
        <v>#DIV/0!</v>
      </c>
      <c r="DT92" s="30" t="e">
        <f t="shared" si="81"/>
        <v>#DIV/0!</v>
      </c>
      <c r="DU92" s="30" t="e">
        <f t="shared" si="81"/>
        <v>#DIV/0!</v>
      </c>
      <c r="DV92" s="30" t="e">
        <f t="shared" si="81"/>
        <v>#DIV/0!</v>
      </c>
      <c r="DW92" s="30" t="e">
        <f t="shared" si="81"/>
        <v>#DIV/0!</v>
      </c>
      <c r="DX92" s="30" t="e">
        <f t="shared" si="81"/>
        <v>#DIV/0!</v>
      </c>
      <c r="DY92" s="30" t="e">
        <f t="shared" si="81"/>
        <v>#DIV/0!</v>
      </c>
      <c r="DZ92" s="30" t="e">
        <f t="shared" si="81"/>
        <v>#DIV/0!</v>
      </c>
      <c r="EA92" s="30" t="e">
        <f t="shared" si="81"/>
        <v>#DIV/0!</v>
      </c>
      <c r="EB92" s="30" t="e">
        <f t="shared" si="81"/>
        <v>#DIV/0!</v>
      </c>
      <c r="EC92" s="30" t="e">
        <f t="shared" si="81"/>
        <v>#DIV/0!</v>
      </c>
      <c r="ED92" s="30" t="e">
        <f t="shared" si="81"/>
        <v>#DIV/0!</v>
      </c>
      <c r="EE92" s="30" t="e">
        <f t="shared" si="81"/>
        <v>#DIV/0!</v>
      </c>
      <c r="EF92" s="30" t="e">
        <f t="shared" si="81"/>
        <v>#DIV/0!</v>
      </c>
      <c r="EG92" s="30" t="e">
        <f t="shared" si="81"/>
        <v>#DIV/0!</v>
      </c>
      <c r="EH92" s="30" t="e">
        <f t="shared" si="81"/>
        <v>#DIV/0!</v>
      </c>
      <c r="EI92" s="30" t="e">
        <f t="shared" ref="EI92:GA92" si="82">$B$89/$C$89/$D$89/EI$36/$G$89</f>
        <v>#DIV/0!</v>
      </c>
      <c r="EJ92" s="30" t="e">
        <f t="shared" si="82"/>
        <v>#DIV/0!</v>
      </c>
      <c r="EK92" s="30" t="e">
        <f t="shared" si="82"/>
        <v>#DIV/0!</v>
      </c>
      <c r="EL92" s="30" t="e">
        <f t="shared" si="82"/>
        <v>#DIV/0!</v>
      </c>
      <c r="EM92" s="30" t="e">
        <f t="shared" si="82"/>
        <v>#DIV/0!</v>
      </c>
      <c r="EN92" s="30" t="e">
        <f t="shared" si="82"/>
        <v>#DIV/0!</v>
      </c>
      <c r="EO92" s="30" t="e">
        <f t="shared" si="82"/>
        <v>#DIV/0!</v>
      </c>
      <c r="EP92" s="30" t="e">
        <f t="shared" si="82"/>
        <v>#DIV/0!</v>
      </c>
      <c r="EQ92" s="30" t="e">
        <f t="shared" si="82"/>
        <v>#DIV/0!</v>
      </c>
      <c r="ER92" s="30" t="e">
        <f t="shared" si="82"/>
        <v>#DIV/0!</v>
      </c>
      <c r="ES92" s="30" t="e">
        <f t="shared" si="82"/>
        <v>#DIV/0!</v>
      </c>
      <c r="ET92" s="30" t="e">
        <f t="shared" si="82"/>
        <v>#DIV/0!</v>
      </c>
      <c r="EU92" s="30" t="e">
        <f t="shared" si="82"/>
        <v>#DIV/0!</v>
      </c>
      <c r="EV92" s="30" t="e">
        <f t="shared" si="82"/>
        <v>#DIV/0!</v>
      </c>
      <c r="EW92" s="30" t="e">
        <f t="shared" si="82"/>
        <v>#DIV/0!</v>
      </c>
      <c r="EX92" s="30" t="e">
        <f t="shared" si="82"/>
        <v>#DIV/0!</v>
      </c>
      <c r="EY92" s="30" t="e">
        <f t="shared" si="82"/>
        <v>#DIV/0!</v>
      </c>
      <c r="EZ92" s="30" t="e">
        <f t="shared" si="82"/>
        <v>#DIV/0!</v>
      </c>
      <c r="FA92" s="30" t="e">
        <f t="shared" si="82"/>
        <v>#DIV/0!</v>
      </c>
      <c r="FB92" s="30" t="e">
        <f t="shared" si="82"/>
        <v>#DIV/0!</v>
      </c>
      <c r="FC92" s="30" t="e">
        <f t="shared" si="82"/>
        <v>#DIV/0!</v>
      </c>
      <c r="FD92" s="30" t="e">
        <f t="shared" si="82"/>
        <v>#DIV/0!</v>
      </c>
      <c r="FE92" s="30" t="e">
        <f t="shared" si="82"/>
        <v>#DIV/0!</v>
      </c>
      <c r="FF92" s="30" t="e">
        <f t="shared" si="82"/>
        <v>#DIV/0!</v>
      </c>
      <c r="FG92" s="30" t="e">
        <f t="shared" si="82"/>
        <v>#DIV/0!</v>
      </c>
      <c r="FH92" s="30" t="e">
        <f t="shared" si="82"/>
        <v>#DIV/0!</v>
      </c>
      <c r="FI92" s="30" t="e">
        <f t="shared" si="82"/>
        <v>#DIV/0!</v>
      </c>
      <c r="FJ92" s="30" t="e">
        <f t="shared" si="82"/>
        <v>#DIV/0!</v>
      </c>
      <c r="FK92" s="30" t="e">
        <f t="shared" si="82"/>
        <v>#DIV/0!</v>
      </c>
      <c r="FL92" s="30" t="e">
        <f t="shared" si="82"/>
        <v>#DIV/0!</v>
      </c>
      <c r="FM92" s="30" t="e">
        <f t="shared" si="82"/>
        <v>#DIV/0!</v>
      </c>
      <c r="FN92" s="30" t="e">
        <f t="shared" si="82"/>
        <v>#DIV/0!</v>
      </c>
      <c r="FO92" s="30" t="e">
        <f t="shared" si="82"/>
        <v>#DIV/0!</v>
      </c>
      <c r="FP92" s="30" t="e">
        <f t="shared" si="82"/>
        <v>#DIV/0!</v>
      </c>
      <c r="FQ92" s="30" t="e">
        <f t="shared" si="82"/>
        <v>#DIV/0!</v>
      </c>
      <c r="FR92" s="30" t="e">
        <f t="shared" si="82"/>
        <v>#DIV/0!</v>
      </c>
      <c r="FS92" s="30" t="e">
        <f t="shared" si="82"/>
        <v>#DIV/0!</v>
      </c>
      <c r="FT92" s="30" t="e">
        <f t="shared" si="82"/>
        <v>#DIV/0!</v>
      </c>
      <c r="FU92" s="30" t="e">
        <f t="shared" si="82"/>
        <v>#DIV/0!</v>
      </c>
      <c r="FV92" s="30" t="e">
        <f t="shared" si="82"/>
        <v>#DIV/0!</v>
      </c>
      <c r="FW92" s="30" t="e">
        <f t="shared" si="82"/>
        <v>#DIV/0!</v>
      </c>
      <c r="FX92" s="30" t="e">
        <f t="shared" si="82"/>
        <v>#DIV/0!</v>
      </c>
      <c r="FY92" s="30" t="e">
        <f t="shared" si="82"/>
        <v>#DIV/0!</v>
      </c>
      <c r="FZ92" s="30" t="e">
        <f t="shared" si="82"/>
        <v>#DIV/0!</v>
      </c>
      <c r="GA92" s="30" t="e">
        <f t="shared" si="82"/>
        <v>#DIV/0!</v>
      </c>
    </row>
    <row r="93" spans="1:183">
      <c r="A93" s="36"/>
      <c r="B93" s="19">
        <f>B89</f>
        <v>0</v>
      </c>
      <c r="C93" s="31">
        <f>C92</f>
        <v>1.5E-3</v>
      </c>
      <c r="D93" s="6">
        <f>D89</f>
        <v>0</v>
      </c>
      <c r="E93" s="60">
        <f>G89</f>
        <v>0.125</v>
      </c>
      <c r="F93" s="39"/>
      <c r="G93" s="39"/>
      <c r="H93" s="37"/>
      <c r="I93" t="s">
        <v>31</v>
      </c>
      <c r="J93" t="e">
        <f>$B$93*$C$93/$D$93/$E$93</f>
        <v>#DIV/0!</v>
      </c>
      <c r="K93" t="e">
        <f t="shared" ref="K93:BV93" si="83">$B$93*$C$93/$D$93/$E$93</f>
        <v>#DIV/0!</v>
      </c>
      <c r="L93" t="e">
        <f t="shared" si="83"/>
        <v>#DIV/0!</v>
      </c>
      <c r="M93" t="e">
        <f t="shared" si="83"/>
        <v>#DIV/0!</v>
      </c>
      <c r="N93" t="e">
        <f t="shared" si="83"/>
        <v>#DIV/0!</v>
      </c>
      <c r="O93" t="e">
        <f t="shared" si="83"/>
        <v>#DIV/0!</v>
      </c>
      <c r="P93" t="e">
        <f t="shared" si="83"/>
        <v>#DIV/0!</v>
      </c>
      <c r="Q93" t="e">
        <f t="shared" si="83"/>
        <v>#DIV/0!</v>
      </c>
      <c r="R93" t="e">
        <f t="shared" si="83"/>
        <v>#DIV/0!</v>
      </c>
      <c r="S93" t="e">
        <f t="shared" si="83"/>
        <v>#DIV/0!</v>
      </c>
      <c r="T93" t="e">
        <f t="shared" si="83"/>
        <v>#DIV/0!</v>
      </c>
      <c r="U93" t="e">
        <f t="shared" si="83"/>
        <v>#DIV/0!</v>
      </c>
      <c r="V93" t="e">
        <f t="shared" si="83"/>
        <v>#DIV/0!</v>
      </c>
      <c r="W93" t="e">
        <f t="shared" si="83"/>
        <v>#DIV/0!</v>
      </c>
      <c r="X93" t="e">
        <f t="shared" si="83"/>
        <v>#DIV/0!</v>
      </c>
      <c r="Y93" t="e">
        <f t="shared" si="83"/>
        <v>#DIV/0!</v>
      </c>
      <c r="Z93" t="e">
        <f t="shared" si="83"/>
        <v>#DIV/0!</v>
      </c>
      <c r="AA93" t="e">
        <f t="shared" si="83"/>
        <v>#DIV/0!</v>
      </c>
      <c r="AB93" t="e">
        <f t="shared" si="83"/>
        <v>#DIV/0!</v>
      </c>
      <c r="AC93" t="e">
        <f t="shared" si="83"/>
        <v>#DIV/0!</v>
      </c>
      <c r="AD93" t="e">
        <f t="shared" si="83"/>
        <v>#DIV/0!</v>
      </c>
      <c r="AE93" t="e">
        <f t="shared" si="83"/>
        <v>#DIV/0!</v>
      </c>
      <c r="AF93" t="e">
        <f t="shared" si="83"/>
        <v>#DIV/0!</v>
      </c>
      <c r="AG93" t="e">
        <f t="shared" si="83"/>
        <v>#DIV/0!</v>
      </c>
      <c r="AH93" t="e">
        <f t="shared" si="83"/>
        <v>#DIV/0!</v>
      </c>
      <c r="AI93" t="e">
        <f t="shared" si="83"/>
        <v>#DIV/0!</v>
      </c>
      <c r="AJ93" t="e">
        <f t="shared" si="83"/>
        <v>#DIV/0!</v>
      </c>
      <c r="AK93" t="e">
        <f t="shared" si="83"/>
        <v>#DIV/0!</v>
      </c>
      <c r="AL93" t="e">
        <f t="shared" si="83"/>
        <v>#DIV/0!</v>
      </c>
      <c r="AM93" t="e">
        <f t="shared" si="83"/>
        <v>#DIV/0!</v>
      </c>
      <c r="AN93" t="e">
        <f t="shared" si="83"/>
        <v>#DIV/0!</v>
      </c>
      <c r="AO93" t="e">
        <f t="shared" si="83"/>
        <v>#DIV/0!</v>
      </c>
      <c r="AP93" t="e">
        <f t="shared" si="83"/>
        <v>#DIV/0!</v>
      </c>
      <c r="AQ93" t="e">
        <f t="shared" si="83"/>
        <v>#DIV/0!</v>
      </c>
      <c r="AR93" t="e">
        <f t="shared" si="83"/>
        <v>#DIV/0!</v>
      </c>
      <c r="AS93" t="e">
        <f t="shared" si="83"/>
        <v>#DIV/0!</v>
      </c>
      <c r="AT93" t="e">
        <f t="shared" si="83"/>
        <v>#DIV/0!</v>
      </c>
      <c r="AU93" t="e">
        <f t="shared" si="83"/>
        <v>#DIV/0!</v>
      </c>
      <c r="AV93" t="e">
        <f t="shared" si="83"/>
        <v>#DIV/0!</v>
      </c>
      <c r="AW93" t="e">
        <f t="shared" si="83"/>
        <v>#DIV/0!</v>
      </c>
      <c r="AX93" t="e">
        <f t="shared" si="83"/>
        <v>#DIV/0!</v>
      </c>
      <c r="AY93" t="e">
        <f t="shared" si="83"/>
        <v>#DIV/0!</v>
      </c>
      <c r="AZ93" t="e">
        <f t="shared" si="83"/>
        <v>#DIV/0!</v>
      </c>
      <c r="BA93" t="e">
        <f t="shared" si="83"/>
        <v>#DIV/0!</v>
      </c>
      <c r="BB93" t="e">
        <f t="shared" si="83"/>
        <v>#DIV/0!</v>
      </c>
      <c r="BC93" t="e">
        <f t="shared" si="83"/>
        <v>#DIV/0!</v>
      </c>
      <c r="BD93" t="e">
        <f t="shared" si="83"/>
        <v>#DIV/0!</v>
      </c>
      <c r="BE93" t="e">
        <f t="shared" si="83"/>
        <v>#DIV/0!</v>
      </c>
      <c r="BF93" t="e">
        <f t="shared" si="83"/>
        <v>#DIV/0!</v>
      </c>
      <c r="BG93" t="e">
        <f t="shared" si="83"/>
        <v>#DIV/0!</v>
      </c>
      <c r="BH93" t="e">
        <f t="shared" si="83"/>
        <v>#DIV/0!</v>
      </c>
      <c r="BI93" t="e">
        <f t="shared" si="83"/>
        <v>#DIV/0!</v>
      </c>
      <c r="BJ93" t="e">
        <f t="shared" si="83"/>
        <v>#DIV/0!</v>
      </c>
      <c r="BK93" t="e">
        <f t="shared" si="83"/>
        <v>#DIV/0!</v>
      </c>
      <c r="BL93" t="e">
        <f t="shared" si="83"/>
        <v>#DIV/0!</v>
      </c>
      <c r="BM93" t="e">
        <f t="shared" si="83"/>
        <v>#DIV/0!</v>
      </c>
      <c r="BN93" t="e">
        <f t="shared" si="83"/>
        <v>#DIV/0!</v>
      </c>
      <c r="BO93" t="e">
        <f t="shared" si="83"/>
        <v>#DIV/0!</v>
      </c>
      <c r="BP93" t="e">
        <f t="shared" si="83"/>
        <v>#DIV/0!</v>
      </c>
      <c r="BQ93" t="e">
        <f t="shared" si="83"/>
        <v>#DIV/0!</v>
      </c>
      <c r="BR93" t="e">
        <f t="shared" si="83"/>
        <v>#DIV/0!</v>
      </c>
      <c r="BS93" t="e">
        <f t="shared" si="83"/>
        <v>#DIV/0!</v>
      </c>
      <c r="BT93" t="e">
        <f t="shared" si="83"/>
        <v>#DIV/0!</v>
      </c>
      <c r="BU93" t="e">
        <f t="shared" si="83"/>
        <v>#DIV/0!</v>
      </c>
      <c r="BV93" t="e">
        <f t="shared" si="83"/>
        <v>#DIV/0!</v>
      </c>
      <c r="BW93" t="e">
        <f t="shared" ref="BW93:EH93" si="84">$B$93*$C$93/$D$93/$E$93</f>
        <v>#DIV/0!</v>
      </c>
      <c r="BX93" t="e">
        <f t="shared" si="84"/>
        <v>#DIV/0!</v>
      </c>
      <c r="BY93" t="e">
        <f t="shared" si="84"/>
        <v>#DIV/0!</v>
      </c>
      <c r="BZ93" t="e">
        <f t="shared" si="84"/>
        <v>#DIV/0!</v>
      </c>
      <c r="CA93" t="e">
        <f t="shared" si="84"/>
        <v>#DIV/0!</v>
      </c>
      <c r="CB93" t="e">
        <f t="shared" si="84"/>
        <v>#DIV/0!</v>
      </c>
      <c r="CC93" t="e">
        <f t="shared" si="84"/>
        <v>#DIV/0!</v>
      </c>
      <c r="CD93" t="e">
        <f t="shared" si="84"/>
        <v>#DIV/0!</v>
      </c>
      <c r="CE93" t="e">
        <f t="shared" si="84"/>
        <v>#DIV/0!</v>
      </c>
      <c r="CF93" t="e">
        <f t="shared" si="84"/>
        <v>#DIV/0!</v>
      </c>
      <c r="CG93" t="e">
        <f t="shared" si="84"/>
        <v>#DIV/0!</v>
      </c>
      <c r="CH93" t="e">
        <f t="shared" si="84"/>
        <v>#DIV/0!</v>
      </c>
      <c r="CI93" t="e">
        <f t="shared" si="84"/>
        <v>#DIV/0!</v>
      </c>
      <c r="CJ93" t="e">
        <f t="shared" si="84"/>
        <v>#DIV/0!</v>
      </c>
      <c r="CK93" t="e">
        <f t="shared" si="84"/>
        <v>#DIV/0!</v>
      </c>
      <c r="CL93" t="e">
        <f t="shared" si="84"/>
        <v>#DIV/0!</v>
      </c>
      <c r="CM93" t="e">
        <f t="shared" si="84"/>
        <v>#DIV/0!</v>
      </c>
      <c r="CN93" t="e">
        <f t="shared" si="84"/>
        <v>#DIV/0!</v>
      </c>
      <c r="CO93" t="e">
        <f t="shared" si="84"/>
        <v>#DIV/0!</v>
      </c>
      <c r="CP93" t="e">
        <f t="shared" si="84"/>
        <v>#DIV/0!</v>
      </c>
      <c r="CQ93" t="e">
        <f t="shared" si="84"/>
        <v>#DIV/0!</v>
      </c>
      <c r="CR93" t="e">
        <f t="shared" si="84"/>
        <v>#DIV/0!</v>
      </c>
      <c r="CS93" t="e">
        <f t="shared" si="84"/>
        <v>#DIV/0!</v>
      </c>
      <c r="CT93" t="e">
        <f t="shared" si="84"/>
        <v>#DIV/0!</v>
      </c>
      <c r="CU93" t="e">
        <f t="shared" si="84"/>
        <v>#DIV/0!</v>
      </c>
      <c r="CV93" t="e">
        <f t="shared" si="84"/>
        <v>#DIV/0!</v>
      </c>
      <c r="CW93" t="e">
        <f t="shared" si="84"/>
        <v>#DIV/0!</v>
      </c>
      <c r="CX93" t="e">
        <f t="shared" si="84"/>
        <v>#DIV/0!</v>
      </c>
      <c r="CY93" t="e">
        <f t="shared" si="84"/>
        <v>#DIV/0!</v>
      </c>
      <c r="CZ93" t="e">
        <f t="shared" si="84"/>
        <v>#DIV/0!</v>
      </c>
      <c r="DA93" t="e">
        <f t="shared" si="84"/>
        <v>#DIV/0!</v>
      </c>
      <c r="DB93" t="e">
        <f t="shared" si="84"/>
        <v>#DIV/0!</v>
      </c>
      <c r="DC93" t="e">
        <f t="shared" si="84"/>
        <v>#DIV/0!</v>
      </c>
      <c r="DD93" t="e">
        <f t="shared" si="84"/>
        <v>#DIV/0!</v>
      </c>
      <c r="DE93" t="e">
        <f t="shared" si="84"/>
        <v>#DIV/0!</v>
      </c>
      <c r="DF93" t="e">
        <f t="shared" si="84"/>
        <v>#DIV/0!</v>
      </c>
      <c r="DG93" t="e">
        <f t="shared" si="84"/>
        <v>#DIV/0!</v>
      </c>
      <c r="DH93" t="e">
        <f t="shared" si="84"/>
        <v>#DIV/0!</v>
      </c>
      <c r="DI93" t="e">
        <f t="shared" si="84"/>
        <v>#DIV/0!</v>
      </c>
      <c r="DJ93" t="e">
        <f t="shared" si="84"/>
        <v>#DIV/0!</v>
      </c>
      <c r="DK93" t="e">
        <f t="shared" si="84"/>
        <v>#DIV/0!</v>
      </c>
      <c r="DL93" t="e">
        <f t="shared" si="84"/>
        <v>#DIV/0!</v>
      </c>
      <c r="DM93" t="e">
        <f t="shared" si="84"/>
        <v>#DIV/0!</v>
      </c>
      <c r="DN93" t="e">
        <f t="shared" si="84"/>
        <v>#DIV/0!</v>
      </c>
      <c r="DO93" t="e">
        <f t="shared" si="84"/>
        <v>#DIV/0!</v>
      </c>
      <c r="DP93" t="e">
        <f t="shared" si="84"/>
        <v>#DIV/0!</v>
      </c>
      <c r="DQ93" t="e">
        <f t="shared" si="84"/>
        <v>#DIV/0!</v>
      </c>
      <c r="DR93" t="e">
        <f t="shared" si="84"/>
        <v>#DIV/0!</v>
      </c>
      <c r="DS93" t="e">
        <f t="shared" si="84"/>
        <v>#DIV/0!</v>
      </c>
      <c r="DT93" t="e">
        <f t="shared" si="84"/>
        <v>#DIV/0!</v>
      </c>
      <c r="DU93" t="e">
        <f t="shared" si="84"/>
        <v>#DIV/0!</v>
      </c>
      <c r="DV93" t="e">
        <f t="shared" si="84"/>
        <v>#DIV/0!</v>
      </c>
      <c r="DW93" t="e">
        <f t="shared" si="84"/>
        <v>#DIV/0!</v>
      </c>
      <c r="DX93" t="e">
        <f t="shared" si="84"/>
        <v>#DIV/0!</v>
      </c>
      <c r="DY93" t="e">
        <f t="shared" si="84"/>
        <v>#DIV/0!</v>
      </c>
      <c r="DZ93" t="e">
        <f t="shared" si="84"/>
        <v>#DIV/0!</v>
      </c>
      <c r="EA93" t="e">
        <f t="shared" si="84"/>
        <v>#DIV/0!</v>
      </c>
      <c r="EB93" t="e">
        <f t="shared" si="84"/>
        <v>#DIV/0!</v>
      </c>
      <c r="EC93" t="e">
        <f t="shared" si="84"/>
        <v>#DIV/0!</v>
      </c>
      <c r="ED93" t="e">
        <f t="shared" si="84"/>
        <v>#DIV/0!</v>
      </c>
      <c r="EE93" t="e">
        <f t="shared" si="84"/>
        <v>#DIV/0!</v>
      </c>
      <c r="EF93" t="e">
        <f t="shared" si="84"/>
        <v>#DIV/0!</v>
      </c>
      <c r="EG93" t="e">
        <f t="shared" si="84"/>
        <v>#DIV/0!</v>
      </c>
      <c r="EH93" t="e">
        <f t="shared" si="84"/>
        <v>#DIV/0!</v>
      </c>
      <c r="EI93" t="e">
        <f t="shared" ref="EI93:GA93" si="85">$B$93*$C$93/$D$93/$E$93</f>
        <v>#DIV/0!</v>
      </c>
      <c r="EJ93" t="e">
        <f t="shared" si="85"/>
        <v>#DIV/0!</v>
      </c>
      <c r="EK93" t="e">
        <f t="shared" si="85"/>
        <v>#DIV/0!</v>
      </c>
      <c r="EL93" t="e">
        <f t="shared" si="85"/>
        <v>#DIV/0!</v>
      </c>
      <c r="EM93" t="e">
        <f t="shared" si="85"/>
        <v>#DIV/0!</v>
      </c>
      <c r="EN93" t="e">
        <f t="shared" si="85"/>
        <v>#DIV/0!</v>
      </c>
      <c r="EO93" t="e">
        <f t="shared" si="85"/>
        <v>#DIV/0!</v>
      </c>
      <c r="EP93" t="e">
        <f t="shared" si="85"/>
        <v>#DIV/0!</v>
      </c>
      <c r="EQ93" t="e">
        <f t="shared" si="85"/>
        <v>#DIV/0!</v>
      </c>
      <c r="ER93" t="e">
        <f t="shared" si="85"/>
        <v>#DIV/0!</v>
      </c>
      <c r="ES93" t="e">
        <f t="shared" si="85"/>
        <v>#DIV/0!</v>
      </c>
      <c r="ET93" t="e">
        <f t="shared" si="85"/>
        <v>#DIV/0!</v>
      </c>
      <c r="EU93" t="e">
        <f t="shared" si="85"/>
        <v>#DIV/0!</v>
      </c>
      <c r="EV93" t="e">
        <f t="shared" si="85"/>
        <v>#DIV/0!</v>
      </c>
      <c r="EW93" t="e">
        <f t="shared" si="85"/>
        <v>#DIV/0!</v>
      </c>
      <c r="EX93" t="e">
        <f t="shared" si="85"/>
        <v>#DIV/0!</v>
      </c>
      <c r="EY93" t="e">
        <f t="shared" si="85"/>
        <v>#DIV/0!</v>
      </c>
      <c r="EZ93" t="e">
        <f t="shared" si="85"/>
        <v>#DIV/0!</v>
      </c>
      <c r="FA93" t="e">
        <f t="shared" si="85"/>
        <v>#DIV/0!</v>
      </c>
      <c r="FB93" t="e">
        <f t="shared" si="85"/>
        <v>#DIV/0!</v>
      </c>
      <c r="FC93" t="e">
        <f t="shared" si="85"/>
        <v>#DIV/0!</v>
      </c>
      <c r="FD93" t="e">
        <f t="shared" si="85"/>
        <v>#DIV/0!</v>
      </c>
      <c r="FE93" t="e">
        <f t="shared" si="85"/>
        <v>#DIV/0!</v>
      </c>
      <c r="FF93" t="e">
        <f t="shared" si="85"/>
        <v>#DIV/0!</v>
      </c>
      <c r="FG93" t="e">
        <f t="shared" si="85"/>
        <v>#DIV/0!</v>
      </c>
      <c r="FH93" t="e">
        <f t="shared" si="85"/>
        <v>#DIV/0!</v>
      </c>
      <c r="FI93" t="e">
        <f t="shared" si="85"/>
        <v>#DIV/0!</v>
      </c>
      <c r="FJ93" t="e">
        <f t="shared" si="85"/>
        <v>#DIV/0!</v>
      </c>
      <c r="FK93" t="e">
        <f t="shared" si="85"/>
        <v>#DIV/0!</v>
      </c>
      <c r="FL93" t="e">
        <f t="shared" si="85"/>
        <v>#DIV/0!</v>
      </c>
      <c r="FM93" t="e">
        <f t="shared" si="85"/>
        <v>#DIV/0!</v>
      </c>
      <c r="FN93" t="e">
        <f t="shared" si="85"/>
        <v>#DIV/0!</v>
      </c>
      <c r="FO93" t="e">
        <f t="shared" si="85"/>
        <v>#DIV/0!</v>
      </c>
      <c r="FP93" t="e">
        <f t="shared" si="85"/>
        <v>#DIV/0!</v>
      </c>
      <c r="FQ93" t="e">
        <f t="shared" si="85"/>
        <v>#DIV/0!</v>
      </c>
      <c r="FR93" t="e">
        <f t="shared" si="85"/>
        <v>#DIV/0!</v>
      </c>
      <c r="FS93" t="e">
        <f t="shared" si="85"/>
        <v>#DIV/0!</v>
      </c>
      <c r="FT93" t="e">
        <f t="shared" si="85"/>
        <v>#DIV/0!</v>
      </c>
      <c r="FU93" t="e">
        <f t="shared" si="85"/>
        <v>#DIV/0!</v>
      </c>
      <c r="FV93" t="e">
        <f t="shared" si="85"/>
        <v>#DIV/0!</v>
      </c>
      <c r="FW93" t="e">
        <f t="shared" si="85"/>
        <v>#DIV/0!</v>
      </c>
      <c r="FX93" t="e">
        <f t="shared" si="85"/>
        <v>#DIV/0!</v>
      </c>
      <c r="FY93" t="e">
        <f t="shared" si="85"/>
        <v>#DIV/0!</v>
      </c>
      <c r="FZ93" t="e">
        <f t="shared" si="85"/>
        <v>#DIV/0!</v>
      </c>
      <c r="GA93" t="e">
        <f t="shared" si="85"/>
        <v>#DIV/0!</v>
      </c>
    </row>
    <row r="94" spans="1:183">
      <c r="A94" s="38" t="s">
        <v>31</v>
      </c>
      <c r="B94" s="29" t="e">
        <f>B93*C93/D93/E93</f>
        <v>#DIV/0!</v>
      </c>
      <c r="C94" s="39"/>
      <c r="D94" s="39"/>
      <c r="E94" s="39"/>
      <c r="F94" s="39"/>
      <c r="G94" s="39"/>
      <c r="H94" s="37"/>
      <c r="I94" t="s">
        <v>32</v>
      </c>
      <c r="J94" s="30" t="e">
        <f>$B$98/$C$98/$D$98/$E$98/$H$98/J$36</f>
        <v>#DIV/0!</v>
      </c>
      <c r="K94" s="30" t="e">
        <f t="shared" ref="K94:BV94" si="86">$B$98/$C$98/$D$98/$E$98/$H$98/K$36</f>
        <v>#DIV/0!</v>
      </c>
      <c r="L94" s="30" t="e">
        <f t="shared" si="86"/>
        <v>#DIV/0!</v>
      </c>
      <c r="M94" s="30" t="e">
        <f t="shared" si="86"/>
        <v>#DIV/0!</v>
      </c>
      <c r="N94" s="30" t="e">
        <f t="shared" si="86"/>
        <v>#DIV/0!</v>
      </c>
      <c r="O94" s="30" t="e">
        <f t="shared" si="86"/>
        <v>#DIV/0!</v>
      </c>
      <c r="P94" s="30" t="e">
        <f t="shared" si="86"/>
        <v>#DIV/0!</v>
      </c>
      <c r="Q94" s="30" t="e">
        <f t="shared" si="86"/>
        <v>#DIV/0!</v>
      </c>
      <c r="R94" s="30" t="e">
        <f t="shared" si="86"/>
        <v>#DIV/0!</v>
      </c>
      <c r="S94" s="30" t="e">
        <f t="shared" si="86"/>
        <v>#DIV/0!</v>
      </c>
      <c r="T94" s="30" t="e">
        <f t="shared" si="86"/>
        <v>#DIV/0!</v>
      </c>
      <c r="U94" s="30" t="e">
        <f t="shared" si="86"/>
        <v>#DIV/0!</v>
      </c>
      <c r="V94" s="30" t="e">
        <f t="shared" si="86"/>
        <v>#DIV/0!</v>
      </c>
      <c r="W94" s="30" t="e">
        <f t="shared" si="86"/>
        <v>#DIV/0!</v>
      </c>
      <c r="X94" s="30" t="e">
        <f t="shared" si="86"/>
        <v>#DIV/0!</v>
      </c>
      <c r="Y94" s="30" t="e">
        <f t="shared" si="86"/>
        <v>#DIV/0!</v>
      </c>
      <c r="Z94" s="30" t="e">
        <f t="shared" si="86"/>
        <v>#DIV/0!</v>
      </c>
      <c r="AA94" s="30" t="e">
        <f t="shared" si="86"/>
        <v>#DIV/0!</v>
      </c>
      <c r="AB94" s="30" t="e">
        <f t="shared" si="86"/>
        <v>#DIV/0!</v>
      </c>
      <c r="AC94" s="30" t="e">
        <f t="shared" si="86"/>
        <v>#DIV/0!</v>
      </c>
      <c r="AD94" s="30" t="e">
        <f t="shared" si="86"/>
        <v>#DIV/0!</v>
      </c>
      <c r="AE94" s="30" t="e">
        <f t="shared" si="86"/>
        <v>#DIV/0!</v>
      </c>
      <c r="AF94" s="30" t="e">
        <f t="shared" si="86"/>
        <v>#DIV/0!</v>
      </c>
      <c r="AG94" s="30" t="e">
        <f t="shared" si="86"/>
        <v>#DIV/0!</v>
      </c>
      <c r="AH94" s="30" t="e">
        <f t="shared" si="86"/>
        <v>#DIV/0!</v>
      </c>
      <c r="AI94" s="30" t="e">
        <f t="shared" si="86"/>
        <v>#DIV/0!</v>
      </c>
      <c r="AJ94" s="30" t="e">
        <f t="shared" si="86"/>
        <v>#DIV/0!</v>
      </c>
      <c r="AK94" s="30" t="e">
        <f t="shared" si="86"/>
        <v>#DIV/0!</v>
      </c>
      <c r="AL94" s="30" t="e">
        <f t="shared" si="86"/>
        <v>#DIV/0!</v>
      </c>
      <c r="AM94" s="30" t="e">
        <f t="shared" si="86"/>
        <v>#DIV/0!</v>
      </c>
      <c r="AN94" s="30" t="e">
        <f t="shared" si="86"/>
        <v>#DIV/0!</v>
      </c>
      <c r="AO94" s="30" t="e">
        <f t="shared" si="86"/>
        <v>#DIV/0!</v>
      </c>
      <c r="AP94" s="30" t="e">
        <f t="shared" si="86"/>
        <v>#DIV/0!</v>
      </c>
      <c r="AQ94" s="30" t="e">
        <f t="shared" si="86"/>
        <v>#DIV/0!</v>
      </c>
      <c r="AR94" s="30" t="e">
        <f t="shared" si="86"/>
        <v>#DIV/0!</v>
      </c>
      <c r="AS94" s="30" t="e">
        <f t="shared" si="86"/>
        <v>#DIV/0!</v>
      </c>
      <c r="AT94" s="30" t="e">
        <f t="shared" si="86"/>
        <v>#DIV/0!</v>
      </c>
      <c r="AU94" s="30" t="e">
        <f t="shared" si="86"/>
        <v>#DIV/0!</v>
      </c>
      <c r="AV94" s="30" t="e">
        <f t="shared" si="86"/>
        <v>#DIV/0!</v>
      </c>
      <c r="AW94" s="30" t="e">
        <f t="shared" si="86"/>
        <v>#DIV/0!</v>
      </c>
      <c r="AX94" s="30" t="e">
        <f t="shared" si="86"/>
        <v>#DIV/0!</v>
      </c>
      <c r="AY94" s="30" t="e">
        <f t="shared" si="86"/>
        <v>#DIV/0!</v>
      </c>
      <c r="AZ94" s="30" t="e">
        <f t="shared" si="86"/>
        <v>#DIV/0!</v>
      </c>
      <c r="BA94" s="30" t="e">
        <f t="shared" si="86"/>
        <v>#DIV/0!</v>
      </c>
      <c r="BB94" s="30" t="e">
        <f t="shared" si="86"/>
        <v>#DIV/0!</v>
      </c>
      <c r="BC94" s="30" t="e">
        <f t="shared" si="86"/>
        <v>#DIV/0!</v>
      </c>
      <c r="BD94" s="30" t="e">
        <f t="shared" si="86"/>
        <v>#DIV/0!</v>
      </c>
      <c r="BE94" s="30" t="e">
        <f t="shared" si="86"/>
        <v>#DIV/0!</v>
      </c>
      <c r="BF94" s="30" t="e">
        <f t="shared" si="86"/>
        <v>#DIV/0!</v>
      </c>
      <c r="BG94" s="30" t="e">
        <f t="shared" si="86"/>
        <v>#DIV/0!</v>
      </c>
      <c r="BH94" s="30" t="e">
        <f t="shared" si="86"/>
        <v>#DIV/0!</v>
      </c>
      <c r="BI94" s="30" t="e">
        <f t="shared" si="86"/>
        <v>#DIV/0!</v>
      </c>
      <c r="BJ94" s="30" t="e">
        <f t="shared" si="86"/>
        <v>#DIV/0!</v>
      </c>
      <c r="BK94" s="30" t="e">
        <f t="shared" si="86"/>
        <v>#DIV/0!</v>
      </c>
      <c r="BL94" s="30" t="e">
        <f t="shared" si="86"/>
        <v>#DIV/0!</v>
      </c>
      <c r="BM94" s="30" t="e">
        <f t="shared" si="86"/>
        <v>#DIV/0!</v>
      </c>
      <c r="BN94" s="30" t="e">
        <f t="shared" si="86"/>
        <v>#DIV/0!</v>
      </c>
      <c r="BO94" s="30" t="e">
        <f t="shared" si="86"/>
        <v>#DIV/0!</v>
      </c>
      <c r="BP94" s="30" t="e">
        <f t="shared" si="86"/>
        <v>#DIV/0!</v>
      </c>
      <c r="BQ94" s="30" t="e">
        <f t="shared" si="86"/>
        <v>#DIV/0!</v>
      </c>
      <c r="BR94" s="30" t="e">
        <f t="shared" si="86"/>
        <v>#DIV/0!</v>
      </c>
      <c r="BS94" s="30" t="e">
        <f t="shared" si="86"/>
        <v>#DIV/0!</v>
      </c>
      <c r="BT94" s="30" t="e">
        <f t="shared" si="86"/>
        <v>#DIV/0!</v>
      </c>
      <c r="BU94" s="30" t="e">
        <f t="shared" si="86"/>
        <v>#DIV/0!</v>
      </c>
      <c r="BV94" s="30" t="e">
        <f t="shared" si="86"/>
        <v>#DIV/0!</v>
      </c>
      <c r="BW94" s="30" t="e">
        <f t="shared" ref="BW94:EH94" si="87">$B$98/$C$98/$D$98/$E$98/$H$98/BW$36</f>
        <v>#DIV/0!</v>
      </c>
      <c r="BX94" s="30" t="e">
        <f t="shared" si="87"/>
        <v>#DIV/0!</v>
      </c>
      <c r="BY94" s="30" t="e">
        <f t="shared" si="87"/>
        <v>#DIV/0!</v>
      </c>
      <c r="BZ94" s="30" t="e">
        <f t="shared" si="87"/>
        <v>#DIV/0!</v>
      </c>
      <c r="CA94" s="30" t="e">
        <f t="shared" si="87"/>
        <v>#DIV/0!</v>
      </c>
      <c r="CB94" s="30" t="e">
        <f t="shared" si="87"/>
        <v>#DIV/0!</v>
      </c>
      <c r="CC94" s="30" t="e">
        <f t="shared" si="87"/>
        <v>#DIV/0!</v>
      </c>
      <c r="CD94" s="30" t="e">
        <f t="shared" si="87"/>
        <v>#DIV/0!</v>
      </c>
      <c r="CE94" s="30" t="e">
        <f t="shared" si="87"/>
        <v>#DIV/0!</v>
      </c>
      <c r="CF94" s="30" t="e">
        <f t="shared" si="87"/>
        <v>#DIV/0!</v>
      </c>
      <c r="CG94" s="30" t="e">
        <f t="shared" si="87"/>
        <v>#DIV/0!</v>
      </c>
      <c r="CH94" s="30" t="e">
        <f t="shared" si="87"/>
        <v>#DIV/0!</v>
      </c>
      <c r="CI94" s="30" t="e">
        <f t="shared" si="87"/>
        <v>#DIV/0!</v>
      </c>
      <c r="CJ94" s="30" t="e">
        <f t="shared" si="87"/>
        <v>#DIV/0!</v>
      </c>
      <c r="CK94" s="30" t="e">
        <f t="shared" si="87"/>
        <v>#DIV/0!</v>
      </c>
      <c r="CL94" s="30" t="e">
        <f t="shared" si="87"/>
        <v>#DIV/0!</v>
      </c>
      <c r="CM94" s="30" t="e">
        <f t="shared" si="87"/>
        <v>#DIV/0!</v>
      </c>
      <c r="CN94" s="30" t="e">
        <f t="shared" si="87"/>
        <v>#DIV/0!</v>
      </c>
      <c r="CO94" s="30" t="e">
        <f t="shared" si="87"/>
        <v>#DIV/0!</v>
      </c>
      <c r="CP94" s="30" t="e">
        <f t="shared" si="87"/>
        <v>#DIV/0!</v>
      </c>
      <c r="CQ94" s="30" t="e">
        <f t="shared" si="87"/>
        <v>#DIV/0!</v>
      </c>
      <c r="CR94" s="30" t="e">
        <f t="shared" si="87"/>
        <v>#DIV/0!</v>
      </c>
      <c r="CS94" s="30" t="e">
        <f t="shared" si="87"/>
        <v>#DIV/0!</v>
      </c>
      <c r="CT94" s="30" t="e">
        <f t="shared" si="87"/>
        <v>#DIV/0!</v>
      </c>
      <c r="CU94" s="30" t="e">
        <f t="shared" si="87"/>
        <v>#DIV/0!</v>
      </c>
      <c r="CV94" s="30" t="e">
        <f t="shared" si="87"/>
        <v>#DIV/0!</v>
      </c>
      <c r="CW94" s="30" t="e">
        <f t="shared" si="87"/>
        <v>#DIV/0!</v>
      </c>
      <c r="CX94" s="30" t="e">
        <f t="shared" si="87"/>
        <v>#DIV/0!</v>
      </c>
      <c r="CY94" s="30" t="e">
        <f t="shared" si="87"/>
        <v>#DIV/0!</v>
      </c>
      <c r="CZ94" s="30" t="e">
        <f t="shared" si="87"/>
        <v>#DIV/0!</v>
      </c>
      <c r="DA94" s="30" t="e">
        <f t="shared" si="87"/>
        <v>#DIV/0!</v>
      </c>
      <c r="DB94" s="30" t="e">
        <f t="shared" si="87"/>
        <v>#DIV/0!</v>
      </c>
      <c r="DC94" s="30" t="e">
        <f t="shared" si="87"/>
        <v>#DIV/0!</v>
      </c>
      <c r="DD94" s="30" t="e">
        <f t="shared" si="87"/>
        <v>#DIV/0!</v>
      </c>
      <c r="DE94" s="30" t="e">
        <f t="shared" si="87"/>
        <v>#DIV/0!</v>
      </c>
      <c r="DF94" s="30" t="e">
        <f t="shared" si="87"/>
        <v>#DIV/0!</v>
      </c>
      <c r="DG94" s="30" t="e">
        <f t="shared" si="87"/>
        <v>#DIV/0!</v>
      </c>
      <c r="DH94" s="30" t="e">
        <f t="shared" si="87"/>
        <v>#DIV/0!</v>
      </c>
      <c r="DI94" s="30" t="e">
        <f t="shared" si="87"/>
        <v>#DIV/0!</v>
      </c>
      <c r="DJ94" s="30" t="e">
        <f t="shared" si="87"/>
        <v>#DIV/0!</v>
      </c>
      <c r="DK94" s="30" t="e">
        <f t="shared" si="87"/>
        <v>#DIV/0!</v>
      </c>
      <c r="DL94" s="30" t="e">
        <f t="shared" si="87"/>
        <v>#DIV/0!</v>
      </c>
      <c r="DM94" s="30" t="e">
        <f t="shared" si="87"/>
        <v>#DIV/0!</v>
      </c>
      <c r="DN94" s="30" t="e">
        <f t="shared" si="87"/>
        <v>#DIV/0!</v>
      </c>
      <c r="DO94" s="30" t="e">
        <f t="shared" si="87"/>
        <v>#DIV/0!</v>
      </c>
      <c r="DP94" s="30" t="e">
        <f t="shared" si="87"/>
        <v>#DIV/0!</v>
      </c>
      <c r="DQ94" s="30" t="e">
        <f t="shared" si="87"/>
        <v>#DIV/0!</v>
      </c>
      <c r="DR94" s="30" t="e">
        <f t="shared" si="87"/>
        <v>#DIV/0!</v>
      </c>
      <c r="DS94" s="30" t="e">
        <f t="shared" si="87"/>
        <v>#DIV/0!</v>
      </c>
      <c r="DT94" s="30" t="e">
        <f t="shared" si="87"/>
        <v>#DIV/0!</v>
      </c>
      <c r="DU94" s="30" t="e">
        <f t="shared" si="87"/>
        <v>#DIV/0!</v>
      </c>
      <c r="DV94" s="30" t="e">
        <f t="shared" si="87"/>
        <v>#DIV/0!</v>
      </c>
      <c r="DW94" s="30" t="e">
        <f t="shared" si="87"/>
        <v>#DIV/0!</v>
      </c>
      <c r="DX94" s="30" t="e">
        <f t="shared" si="87"/>
        <v>#DIV/0!</v>
      </c>
      <c r="DY94" s="30" t="e">
        <f t="shared" si="87"/>
        <v>#DIV/0!</v>
      </c>
      <c r="DZ94" s="30" t="e">
        <f t="shared" si="87"/>
        <v>#DIV/0!</v>
      </c>
      <c r="EA94" s="30" t="e">
        <f t="shared" si="87"/>
        <v>#DIV/0!</v>
      </c>
      <c r="EB94" s="30" t="e">
        <f t="shared" si="87"/>
        <v>#DIV/0!</v>
      </c>
      <c r="EC94" s="30" t="e">
        <f t="shared" si="87"/>
        <v>#DIV/0!</v>
      </c>
      <c r="ED94" s="30" t="e">
        <f t="shared" si="87"/>
        <v>#DIV/0!</v>
      </c>
      <c r="EE94" s="30" t="e">
        <f t="shared" si="87"/>
        <v>#DIV/0!</v>
      </c>
      <c r="EF94" s="30" t="e">
        <f t="shared" si="87"/>
        <v>#DIV/0!</v>
      </c>
      <c r="EG94" s="30" t="e">
        <f t="shared" si="87"/>
        <v>#DIV/0!</v>
      </c>
      <c r="EH94" s="30" t="e">
        <f t="shared" si="87"/>
        <v>#DIV/0!</v>
      </c>
      <c r="EI94" s="30" t="e">
        <f t="shared" ref="EI94:GA94" si="88">$B$98/$C$98/$D$98/$E$98/$H$98/EI$36</f>
        <v>#DIV/0!</v>
      </c>
      <c r="EJ94" s="30" t="e">
        <f t="shared" si="88"/>
        <v>#DIV/0!</v>
      </c>
      <c r="EK94" s="30" t="e">
        <f t="shared" si="88"/>
        <v>#DIV/0!</v>
      </c>
      <c r="EL94" s="30" t="e">
        <f t="shared" si="88"/>
        <v>#DIV/0!</v>
      </c>
      <c r="EM94" s="30" t="e">
        <f t="shared" si="88"/>
        <v>#DIV/0!</v>
      </c>
      <c r="EN94" s="30" t="e">
        <f t="shared" si="88"/>
        <v>#DIV/0!</v>
      </c>
      <c r="EO94" s="30" t="e">
        <f t="shared" si="88"/>
        <v>#DIV/0!</v>
      </c>
      <c r="EP94" s="30" t="e">
        <f t="shared" si="88"/>
        <v>#DIV/0!</v>
      </c>
      <c r="EQ94" s="30" t="e">
        <f t="shared" si="88"/>
        <v>#DIV/0!</v>
      </c>
      <c r="ER94" s="30" t="e">
        <f t="shared" si="88"/>
        <v>#DIV/0!</v>
      </c>
      <c r="ES94" s="30" t="e">
        <f t="shared" si="88"/>
        <v>#DIV/0!</v>
      </c>
      <c r="ET94" s="30" t="e">
        <f t="shared" si="88"/>
        <v>#DIV/0!</v>
      </c>
      <c r="EU94" s="30" t="e">
        <f t="shared" si="88"/>
        <v>#DIV/0!</v>
      </c>
      <c r="EV94" s="30" t="e">
        <f t="shared" si="88"/>
        <v>#DIV/0!</v>
      </c>
      <c r="EW94" s="30" t="e">
        <f t="shared" si="88"/>
        <v>#DIV/0!</v>
      </c>
      <c r="EX94" s="30" t="e">
        <f t="shared" si="88"/>
        <v>#DIV/0!</v>
      </c>
      <c r="EY94" s="30" t="e">
        <f t="shared" si="88"/>
        <v>#DIV/0!</v>
      </c>
      <c r="EZ94" s="30" t="e">
        <f t="shared" si="88"/>
        <v>#DIV/0!</v>
      </c>
      <c r="FA94" s="30" t="e">
        <f t="shared" si="88"/>
        <v>#DIV/0!</v>
      </c>
      <c r="FB94" s="30" t="e">
        <f t="shared" si="88"/>
        <v>#DIV/0!</v>
      </c>
      <c r="FC94" s="30" t="e">
        <f t="shared" si="88"/>
        <v>#DIV/0!</v>
      </c>
      <c r="FD94" s="30" t="e">
        <f t="shared" si="88"/>
        <v>#DIV/0!</v>
      </c>
      <c r="FE94" s="30" t="e">
        <f t="shared" si="88"/>
        <v>#DIV/0!</v>
      </c>
      <c r="FF94" s="30" t="e">
        <f t="shared" si="88"/>
        <v>#DIV/0!</v>
      </c>
      <c r="FG94" s="30" t="e">
        <f t="shared" si="88"/>
        <v>#DIV/0!</v>
      </c>
      <c r="FH94" s="30" t="e">
        <f t="shared" si="88"/>
        <v>#DIV/0!</v>
      </c>
      <c r="FI94" s="30" t="e">
        <f t="shared" si="88"/>
        <v>#DIV/0!</v>
      </c>
      <c r="FJ94" s="30" t="e">
        <f t="shared" si="88"/>
        <v>#DIV/0!</v>
      </c>
      <c r="FK94" s="30" t="e">
        <f t="shared" si="88"/>
        <v>#DIV/0!</v>
      </c>
      <c r="FL94" s="30" t="e">
        <f t="shared" si="88"/>
        <v>#DIV/0!</v>
      </c>
      <c r="FM94" s="30" t="e">
        <f t="shared" si="88"/>
        <v>#DIV/0!</v>
      </c>
      <c r="FN94" s="30" t="e">
        <f t="shared" si="88"/>
        <v>#DIV/0!</v>
      </c>
      <c r="FO94" s="30" t="e">
        <f t="shared" si="88"/>
        <v>#DIV/0!</v>
      </c>
      <c r="FP94" s="30" t="e">
        <f t="shared" si="88"/>
        <v>#DIV/0!</v>
      </c>
      <c r="FQ94" s="30" t="e">
        <f t="shared" si="88"/>
        <v>#DIV/0!</v>
      </c>
      <c r="FR94" s="30" t="e">
        <f t="shared" si="88"/>
        <v>#DIV/0!</v>
      </c>
      <c r="FS94" s="30" t="e">
        <f t="shared" si="88"/>
        <v>#DIV/0!</v>
      </c>
      <c r="FT94" s="30" t="e">
        <f t="shared" si="88"/>
        <v>#DIV/0!</v>
      </c>
      <c r="FU94" s="30" t="e">
        <f t="shared" si="88"/>
        <v>#DIV/0!</v>
      </c>
      <c r="FV94" s="30" t="e">
        <f t="shared" si="88"/>
        <v>#DIV/0!</v>
      </c>
      <c r="FW94" s="30" t="e">
        <f t="shared" si="88"/>
        <v>#DIV/0!</v>
      </c>
      <c r="FX94" s="30" t="e">
        <f t="shared" si="88"/>
        <v>#DIV/0!</v>
      </c>
      <c r="FY94" s="30" t="e">
        <f t="shared" si="88"/>
        <v>#DIV/0!</v>
      </c>
      <c r="FZ94" s="30" t="e">
        <f t="shared" si="88"/>
        <v>#DIV/0!</v>
      </c>
      <c r="GA94" s="30" t="e">
        <f t="shared" si="88"/>
        <v>#DIV/0!</v>
      </c>
    </row>
    <row r="95" spans="1:183">
      <c r="A95" s="36"/>
      <c r="B95" s="39"/>
      <c r="C95" s="39"/>
      <c r="D95" s="39"/>
      <c r="E95" s="39"/>
      <c r="F95" s="39"/>
      <c r="G95" s="39"/>
      <c r="H95" s="37"/>
    </row>
    <row r="96" spans="1:183">
      <c r="A96" s="36"/>
      <c r="B96" s="39"/>
      <c r="C96" s="39"/>
      <c r="D96" s="39"/>
      <c r="E96" s="39"/>
      <c r="F96" s="39"/>
      <c r="G96" s="39"/>
      <c r="H96" s="37"/>
      <c r="I96" t="s">
        <v>33</v>
      </c>
      <c r="J96">
        <f>J$36</f>
        <v>30</v>
      </c>
      <c r="K96">
        <f t="shared" ref="K96:BV96" si="89">K$36</f>
        <v>36</v>
      </c>
      <c r="L96">
        <f t="shared" si="89"/>
        <v>42</v>
      </c>
      <c r="M96">
        <f t="shared" si="89"/>
        <v>48</v>
      </c>
      <c r="N96">
        <f t="shared" si="89"/>
        <v>54</v>
      </c>
      <c r="O96">
        <f t="shared" si="89"/>
        <v>60</v>
      </c>
      <c r="P96">
        <f t="shared" si="89"/>
        <v>66</v>
      </c>
      <c r="Q96">
        <f t="shared" si="89"/>
        <v>72</v>
      </c>
      <c r="R96">
        <f t="shared" si="89"/>
        <v>78</v>
      </c>
      <c r="S96">
        <f t="shared" si="89"/>
        <v>84</v>
      </c>
      <c r="T96">
        <f t="shared" si="89"/>
        <v>90</v>
      </c>
      <c r="U96">
        <f t="shared" si="89"/>
        <v>96</v>
      </c>
      <c r="V96">
        <f t="shared" si="89"/>
        <v>102</v>
      </c>
      <c r="W96">
        <f t="shared" si="89"/>
        <v>108</v>
      </c>
      <c r="X96">
        <f t="shared" si="89"/>
        <v>114</v>
      </c>
      <c r="Y96">
        <f t="shared" si="89"/>
        <v>120</v>
      </c>
      <c r="Z96">
        <f t="shared" si="89"/>
        <v>126</v>
      </c>
      <c r="AA96">
        <f t="shared" si="89"/>
        <v>132</v>
      </c>
      <c r="AB96">
        <f t="shared" si="89"/>
        <v>138</v>
      </c>
      <c r="AC96">
        <f t="shared" si="89"/>
        <v>144</v>
      </c>
      <c r="AD96">
        <f t="shared" si="89"/>
        <v>150</v>
      </c>
      <c r="AE96">
        <f t="shared" si="89"/>
        <v>156</v>
      </c>
      <c r="AF96">
        <f t="shared" si="89"/>
        <v>162</v>
      </c>
      <c r="AG96">
        <f t="shared" si="89"/>
        <v>168</v>
      </c>
      <c r="AH96">
        <f t="shared" si="89"/>
        <v>174</v>
      </c>
      <c r="AI96">
        <f t="shared" si="89"/>
        <v>180</v>
      </c>
      <c r="AJ96">
        <f t="shared" si="89"/>
        <v>186</v>
      </c>
      <c r="AK96">
        <f t="shared" si="89"/>
        <v>192</v>
      </c>
      <c r="AL96">
        <f t="shared" si="89"/>
        <v>198</v>
      </c>
      <c r="AM96">
        <f t="shared" si="89"/>
        <v>204</v>
      </c>
      <c r="AN96">
        <f t="shared" si="89"/>
        <v>210</v>
      </c>
      <c r="AO96">
        <f t="shared" si="89"/>
        <v>216</v>
      </c>
      <c r="AP96">
        <f t="shared" si="89"/>
        <v>222</v>
      </c>
      <c r="AQ96">
        <f t="shared" si="89"/>
        <v>228</v>
      </c>
      <c r="AR96">
        <f t="shared" si="89"/>
        <v>234</v>
      </c>
      <c r="AS96">
        <f t="shared" si="89"/>
        <v>240</v>
      </c>
      <c r="AT96">
        <f t="shared" si="89"/>
        <v>246</v>
      </c>
      <c r="AU96">
        <f t="shared" si="89"/>
        <v>252</v>
      </c>
      <c r="AV96">
        <f t="shared" si="89"/>
        <v>258</v>
      </c>
      <c r="AW96">
        <f t="shared" si="89"/>
        <v>264</v>
      </c>
      <c r="AX96">
        <f t="shared" si="89"/>
        <v>270</v>
      </c>
      <c r="AY96">
        <f t="shared" si="89"/>
        <v>276</v>
      </c>
      <c r="AZ96">
        <f t="shared" si="89"/>
        <v>282</v>
      </c>
      <c r="BA96">
        <f t="shared" si="89"/>
        <v>288</v>
      </c>
      <c r="BB96">
        <f t="shared" si="89"/>
        <v>294</v>
      </c>
      <c r="BC96">
        <f t="shared" si="89"/>
        <v>300</v>
      </c>
      <c r="BD96">
        <f t="shared" si="89"/>
        <v>306</v>
      </c>
      <c r="BE96">
        <f t="shared" si="89"/>
        <v>312</v>
      </c>
      <c r="BF96">
        <f t="shared" si="89"/>
        <v>318</v>
      </c>
      <c r="BG96">
        <f t="shared" si="89"/>
        <v>324</v>
      </c>
      <c r="BH96">
        <f t="shared" si="89"/>
        <v>330</v>
      </c>
      <c r="BI96">
        <f t="shared" si="89"/>
        <v>336</v>
      </c>
      <c r="BJ96">
        <f t="shared" si="89"/>
        <v>342</v>
      </c>
      <c r="BK96">
        <f t="shared" si="89"/>
        <v>348</v>
      </c>
      <c r="BL96">
        <f t="shared" si="89"/>
        <v>354</v>
      </c>
      <c r="BM96">
        <f t="shared" si="89"/>
        <v>360</v>
      </c>
      <c r="BN96">
        <f t="shared" si="89"/>
        <v>366</v>
      </c>
      <c r="BO96">
        <f t="shared" si="89"/>
        <v>372</v>
      </c>
      <c r="BP96">
        <f t="shared" si="89"/>
        <v>378</v>
      </c>
      <c r="BQ96">
        <f t="shared" si="89"/>
        <v>384</v>
      </c>
      <c r="BR96">
        <f t="shared" si="89"/>
        <v>390</v>
      </c>
      <c r="BS96">
        <f t="shared" si="89"/>
        <v>396</v>
      </c>
      <c r="BT96">
        <f t="shared" si="89"/>
        <v>402</v>
      </c>
      <c r="BU96">
        <f t="shared" si="89"/>
        <v>408</v>
      </c>
      <c r="BV96">
        <f t="shared" si="89"/>
        <v>414</v>
      </c>
      <c r="BW96">
        <f t="shared" ref="BW96:EH96" si="90">BW$36</f>
        <v>420</v>
      </c>
      <c r="BX96">
        <f t="shared" si="90"/>
        <v>426</v>
      </c>
      <c r="BY96">
        <f t="shared" si="90"/>
        <v>432</v>
      </c>
      <c r="BZ96">
        <f t="shared" si="90"/>
        <v>438</v>
      </c>
      <c r="CA96">
        <f t="shared" si="90"/>
        <v>444</v>
      </c>
      <c r="CB96">
        <f t="shared" si="90"/>
        <v>450</v>
      </c>
      <c r="CC96">
        <f t="shared" si="90"/>
        <v>456</v>
      </c>
      <c r="CD96">
        <f t="shared" si="90"/>
        <v>462</v>
      </c>
      <c r="CE96">
        <f t="shared" si="90"/>
        <v>468</v>
      </c>
      <c r="CF96">
        <f t="shared" si="90"/>
        <v>474</v>
      </c>
      <c r="CG96">
        <f t="shared" si="90"/>
        <v>480</v>
      </c>
      <c r="CH96">
        <f t="shared" si="90"/>
        <v>486</v>
      </c>
      <c r="CI96">
        <f t="shared" si="90"/>
        <v>492</v>
      </c>
      <c r="CJ96">
        <f t="shared" si="90"/>
        <v>498</v>
      </c>
      <c r="CK96">
        <f t="shared" si="90"/>
        <v>504</v>
      </c>
      <c r="CL96">
        <f t="shared" si="90"/>
        <v>510</v>
      </c>
      <c r="CM96">
        <f t="shared" si="90"/>
        <v>516</v>
      </c>
      <c r="CN96">
        <f t="shared" si="90"/>
        <v>522</v>
      </c>
      <c r="CO96">
        <f t="shared" si="90"/>
        <v>528</v>
      </c>
      <c r="CP96">
        <f t="shared" si="90"/>
        <v>534</v>
      </c>
      <c r="CQ96">
        <f t="shared" si="90"/>
        <v>540</v>
      </c>
      <c r="CR96">
        <f t="shared" si="90"/>
        <v>546</v>
      </c>
      <c r="CS96">
        <f t="shared" si="90"/>
        <v>552</v>
      </c>
      <c r="CT96">
        <f t="shared" si="90"/>
        <v>558</v>
      </c>
      <c r="CU96">
        <f t="shared" si="90"/>
        <v>564</v>
      </c>
      <c r="CV96">
        <f t="shared" si="90"/>
        <v>570</v>
      </c>
      <c r="CW96">
        <f t="shared" si="90"/>
        <v>576</v>
      </c>
      <c r="CX96">
        <f t="shared" si="90"/>
        <v>582</v>
      </c>
      <c r="CY96">
        <f t="shared" si="90"/>
        <v>588</v>
      </c>
      <c r="CZ96">
        <f t="shared" si="90"/>
        <v>594</v>
      </c>
      <c r="DA96">
        <f t="shared" si="90"/>
        <v>600</v>
      </c>
      <c r="DB96">
        <f t="shared" si="90"/>
        <v>606</v>
      </c>
      <c r="DC96">
        <f t="shared" si="90"/>
        <v>612</v>
      </c>
      <c r="DD96">
        <f t="shared" si="90"/>
        <v>618</v>
      </c>
      <c r="DE96">
        <f t="shared" si="90"/>
        <v>624</v>
      </c>
      <c r="DF96">
        <f t="shared" si="90"/>
        <v>630</v>
      </c>
      <c r="DG96">
        <f t="shared" si="90"/>
        <v>636</v>
      </c>
      <c r="DH96">
        <f t="shared" si="90"/>
        <v>642</v>
      </c>
      <c r="DI96">
        <f t="shared" si="90"/>
        <v>648</v>
      </c>
      <c r="DJ96">
        <f t="shared" si="90"/>
        <v>654</v>
      </c>
      <c r="DK96">
        <f t="shared" si="90"/>
        <v>660</v>
      </c>
      <c r="DL96">
        <f t="shared" si="90"/>
        <v>666</v>
      </c>
      <c r="DM96">
        <f t="shared" si="90"/>
        <v>672</v>
      </c>
      <c r="DN96">
        <f t="shared" si="90"/>
        <v>678</v>
      </c>
      <c r="DO96">
        <f t="shared" si="90"/>
        <v>684</v>
      </c>
      <c r="DP96">
        <f t="shared" si="90"/>
        <v>690</v>
      </c>
      <c r="DQ96">
        <f t="shared" si="90"/>
        <v>696</v>
      </c>
      <c r="DR96">
        <f t="shared" si="90"/>
        <v>702</v>
      </c>
      <c r="DS96">
        <f t="shared" si="90"/>
        <v>708</v>
      </c>
      <c r="DT96">
        <f t="shared" si="90"/>
        <v>714</v>
      </c>
      <c r="DU96">
        <f t="shared" si="90"/>
        <v>720</v>
      </c>
      <c r="DV96">
        <f t="shared" si="90"/>
        <v>726</v>
      </c>
      <c r="DW96">
        <f t="shared" si="90"/>
        <v>732</v>
      </c>
      <c r="DX96">
        <f t="shared" si="90"/>
        <v>738</v>
      </c>
      <c r="DY96">
        <f t="shared" si="90"/>
        <v>744</v>
      </c>
      <c r="DZ96">
        <f t="shared" si="90"/>
        <v>750</v>
      </c>
      <c r="EA96">
        <f t="shared" si="90"/>
        <v>756</v>
      </c>
      <c r="EB96">
        <f t="shared" si="90"/>
        <v>762</v>
      </c>
      <c r="EC96">
        <f t="shared" si="90"/>
        <v>768</v>
      </c>
      <c r="ED96">
        <f t="shared" si="90"/>
        <v>774</v>
      </c>
      <c r="EE96">
        <f t="shared" si="90"/>
        <v>780</v>
      </c>
      <c r="EF96">
        <f t="shared" si="90"/>
        <v>786</v>
      </c>
      <c r="EG96">
        <f t="shared" si="90"/>
        <v>792</v>
      </c>
      <c r="EH96">
        <f t="shared" si="90"/>
        <v>798</v>
      </c>
      <c r="EI96">
        <f t="shared" ref="EI96:GA96" si="91">EI$36</f>
        <v>804</v>
      </c>
      <c r="EJ96">
        <f t="shared" si="91"/>
        <v>810</v>
      </c>
      <c r="EK96">
        <f t="shared" si="91"/>
        <v>816</v>
      </c>
      <c r="EL96">
        <f t="shared" si="91"/>
        <v>822</v>
      </c>
      <c r="EM96">
        <f t="shared" si="91"/>
        <v>828</v>
      </c>
      <c r="EN96">
        <f t="shared" si="91"/>
        <v>834</v>
      </c>
      <c r="EO96">
        <f t="shared" si="91"/>
        <v>840</v>
      </c>
      <c r="EP96">
        <f t="shared" si="91"/>
        <v>846</v>
      </c>
      <c r="EQ96">
        <f t="shared" si="91"/>
        <v>852</v>
      </c>
      <c r="ER96">
        <f t="shared" si="91"/>
        <v>858</v>
      </c>
      <c r="ES96">
        <f t="shared" si="91"/>
        <v>864</v>
      </c>
      <c r="ET96">
        <f t="shared" si="91"/>
        <v>870</v>
      </c>
      <c r="EU96">
        <f t="shared" si="91"/>
        <v>876</v>
      </c>
      <c r="EV96">
        <f t="shared" si="91"/>
        <v>882</v>
      </c>
      <c r="EW96">
        <f t="shared" si="91"/>
        <v>888</v>
      </c>
      <c r="EX96">
        <f t="shared" si="91"/>
        <v>894</v>
      </c>
      <c r="EY96">
        <f t="shared" si="91"/>
        <v>900</v>
      </c>
      <c r="EZ96">
        <f t="shared" si="91"/>
        <v>906</v>
      </c>
      <c r="FA96">
        <f t="shared" si="91"/>
        <v>912</v>
      </c>
      <c r="FB96">
        <f t="shared" si="91"/>
        <v>918</v>
      </c>
      <c r="FC96">
        <f t="shared" si="91"/>
        <v>924</v>
      </c>
      <c r="FD96">
        <f t="shared" si="91"/>
        <v>930</v>
      </c>
      <c r="FE96">
        <f t="shared" si="91"/>
        <v>936</v>
      </c>
      <c r="FF96">
        <f t="shared" si="91"/>
        <v>942</v>
      </c>
      <c r="FG96">
        <f t="shared" si="91"/>
        <v>948</v>
      </c>
      <c r="FH96">
        <f t="shared" si="91"/>
        <v>954</v>
      </c>
      <c r="FI96">
        <f t="shared" si="91"/>
        <v>960</v>
      </c>
      <c r="FJ96">
        <f t="shared" si="91"/>
        <v>966</v>
      </c>
      <c r="FK96">
        <f t="shared" si="91"/>
        <v>972</v>
      </c>
      <c r="FL96">
        <f t="shared" si="91"/>
        <v>978</v>
      </c>
      <c r="FM96">
        <f t="shared" si="91"/>
        <v>984</v>
      </c>
      <c r="FN96">
        <f t="shared" si="91"/>
        <v>990</v>
      </c>
      <c r="FO96">
        <f t="shared" si="91"/>
        <v>996</v>
      </c>
      <c r="FP96">
        <f t="shared" si="91"/>
        <v>1002</v>
      </c>
      <c r="FQ96">
        <f t="shared" si="91"/>
        <v>1008</v>
      </c>
      <c r="FR96">
        <f t="shared" si="91"/>
        <v>1014</v>
      </c>
      <c r="FS96">
        <f t="shared" si="91"/>
        <v>1020</v>
      </c>
      <c r="FT96">
        <f t="shared" si="91"/>
        <v>1026</v>
      </c>
      <c r="FU96">
        <f t="shared" si="91"/>
        <v>1032</v>
      </c>
      <c r="FV96">
        <f t="shared" si="91"/>
        <v>1038</v>
      </c>
      <c r="FW96">
        <f t="shared" si="91"/>
        <v>1044</v>
      </c>
      <c r="FX96">
        <f t="shared" si="91"/>
        <v>1050</v>
      </c>
      <c r="FY96">
        <f t="shared" si="91"/>
        <v>1056</v>
      </c>
      <c r="FZ96">
        <f t="shared" si="91"/>
        <v>1062</v>
      </c>
      <c r="GA96">
        <f t="shared" si="91"/>
        <v>1068</v>
      </c>
    </row>
    <row r="97" spans="1:183" ht="18">
      <c r="A97" s="36"/>
      <c r="B97" s="2" t="s">
        <v>14</v>
      </c>
      <c r="C97" s="40"/>
      <c r="D97" s="2" t="s">
        <v>12</v>
      </c>
      <c r="E97" s="2" t="s">
        <v>16</v>
      </c>
      <c r="F97" s="2" t="s">
        <v>28</v>
      </c>
      <c r="G97" s="2" t="s">
        <v>13</v>
      </c>
      <c r="H97" s="41" t="s">
        <v>15</v>
      </c>
      <c r="I97" t="s">
        <v>39</v>
      </c>
      <c r="J97" s="30" t="e">
        <f t="shared" ref="J97:BU97" si="92">MIN($B$22,J92,MAX(J93,J94))</f>
        <v>#DIV/0!</v>
      </c>
      <c r="K97" s="30" t="e">
        <f t="shared" si="92"/>
        <v>#DIV/0!</v>
      </c>
      <c r="L97" s="30" t="e">
        <f t="shared" si="92"/>
        <v>#DIV/0!</v>
      </c>
      <c r="M97" s="30" t="e">
        <f t="shared" si="92"/>
        <v>#DIV/0!</v>
      </c>
      <c r="N97" s="30" t="e">
        <f t="shared" si="92"/>
        <v>#DIV/0!</v>
      </c>
      <c r="O97" s="30" t="e">
        <f t="shared" si="92"/>
        <v>#DIV/0!</v>
      </c>
      <c r="P97" s="30" t="e">
        <f t="shared" si="92"/>
        <v>#DIV/0!</v>
      </c>
      <c r="Q97" s="30" t="e">
        <f t="shared" si="92"/>
        <v>#DIV/0!</v>
      </c>
      <c r="R97" s="30" t="e">
        <f t="shared" si="92"/>
        <v>#DIV/0!</v>
      </c>
      <c r="S97" s="30" t="e">
        <f t="shared" si="92"/>
        <v>#DIV/0!</v>
      </c>
      <c r="T97" s="30" t="e">
        <f t="shared" si="92"/>
        <v>#DIV/0!</v>
      </c>
      <c r="U97" s="30" t="e">
        <f t="shared" si="92"/>
        <v>#DIV/0!</v>
      </c>
      <c r="V97" s="30" t="e">
        <f t="shared" si="92"/>
        <v>#DIV/0!</v>
      </c>
      <c r="W97" s="30" t="e">
        <f t="shared" si="92"/>
        <v>#DIV/0!</v>
      </c>
      <c r="X97" s="30" t="e">
        <f t="shared" si="92"/>
        <v>#DIV/0!</v>
      </c>
      <c r="Y97" s="30" t="e">
        <f t="shared" si="92"/>
        <v>#DIV/0!</v>
      </c>
      <c r="Z97" s="30" t="e">
        <f t="shared" si="92"/>
        <v>#DIV/0!</v>
      </c>
      <c r="AA97" s="30" t="e">
        <f t="shared" si="92"/>
        <v>#DIV/0!</v>
      </c>
      <c r="AB97" s="30" t="e">
        <f t="shared" si="92"/>
        <v>#DIV/0!</v>
      </c>
      <c r="AC97" s="30" t="e">
        <f t="shared" si="92"/>
        <v>#DIV/0!</v>
      </c>
      <c r="AD97" s="30" t="e">
        <f t="shared" si="92"/>
        <v>#DIV/0!</v>
      </c>
      <c r="AE97" s="30" t="e">
        <f t="shared" si="92"/>
        <v>#DIV/0!</v>
      </c>
      <c r="AF97" s="30" t="e">
        <f t="shared" si="92"/>
        <v>#DIV/0!</v>
      </c>
      <c r="AG97" s="30" t="e">
        <f t="shared" si="92"/>
        <v>#DIV/0!</v>
      </c>
      <c r="AH97" s="30" t="e">
        <f t="shared" si="92"/>
        <v>#DIV/0!</v>
      </c>
      <c r="AI97" s="30" t="e">
        <f t="shared" si="92"/>
        <v>#DIV/0!</v>
      </c>
      <c r="AJ97" s="30" t="e">
        <f t="shared" si="92"/>
        <v>#DIV/0!</v>
      </c>
      <c r="AK97" s="30" t="e">
        <f t="shared" si="92"/>
        <v>#DIV/0!</v>
      </c>
      <c r="AL97" s="30" t="e">
        <f t="shared" si="92"/>
        <v>#DIV/0!</v>
      </c>
      <c r="AM97" s="30" t="e">
        <f t="shared" si="92"/>
        <v>#DIV/0!</v>
      </c>
      <c r="AN97" s="30" t="e">
        <f t="shared" si="92"/>
        <v>#DIV/0!</v>
      </c>
      <c r="AO97" s="30" t="e">
        <f t="shared" si="92"/>
        <v>#DIV/0!</v>
      </c>
      <c r="AP97" s="30" t="e">
        <f t="shared" si="92"/>
        <v>#DIV/0!</v>
      </c>
      <c r="AQ97" s="30" t="e">
        <f t="shared" si="92"/>
        <v>#DIV/0!</v>
      </c>
      <c r="AR97" s="30" t="e">
        <f t="shared" si="92"/>
        <v>#DIV/0!</v>
      </c>
      <c r="AS97" s="30" t="e">
        <f t="shared" si="92"/>
        <v>#DIV/0!</v>
      </c>
      <c r="AT97" s="30" t="e">
        <f t="shared" si="92"/>
        <v>#DIV/0!</v>
      </c>
      <c r="AU97" s="30" t="e">
        <f t="shared" si="92"/>
        <v>#DIV/0!</v>
      </c>
      <c r="AV97" s="30" t="e">
        <f t="shared" si="92"/>
        <v>#DIV/0!</v>
      </c>
      <c r="AW97" s="30" t="e">
        <f t="shared" si="92"/>
        <v>#DIV/0!</v>
      </c>
      <c r="AX97" s="30" t="e">
        <f t="shared" si="92"/>
        <v>#DIV/0!</v>
      </c>
      <c r="AY97" s="30" t="e">
        <f t="shared" si="92"/>
        <v>#DIV/0!</v>
      </c>
      <c r="AZ97" s="30" t="e">
        <f t="shared" si="92"/>
        <v>#DIV/0!</v>
      </c>
      <c r="BA97" s="30" t="e">
        <f t="shared" si="92"/>
        <v>#DIV/0!</v>
      </c>
      <c r="BB97" s="30" t="e">
        <f t="shared" si="92"/>
        <v>#DIV/0!</v>
      </c>
      <c r="BC97" s="30" t="e">
        <f t="shared" si="92"/>
        <v>#DIV/0!</v>
      </c>
      <c r="BD97" s="30" t="e">
        <f t="shared" si="92"/>
        <v>#DIV/0!</v>
      </c>
      <c r="BE97" s="30" t="e">
        <f t="shared" si="92"/>
        <v>#DIV/0!</v>
      </c>
      <c r="BF97" s="30" t="e">
        <f t="shared" si="92"/>
        <v>#DIV/0!</v>
      </c>
      <c r="BG97" s="30" t="e">
        <f t="shared" si="92"/>
        <v>#DIV/0!</v>
      </c>
      <c r="BH97" s="30" t="e">
        <f t="shared" si="92"/>
        <v>#DIV/0!</v>
      </c>
      <c r="BI97" s="30" t="e">
        <f t="shared" si="92"/>
        <v>#DIV/0!</v>
      </c>
      <c r="BJ97" s="30" t="e">
        <f t="shared" si="92"/>
        <v>#DIV/0!</v>
      </c>
      <c r="BK97" s="30" t="e">
        <f t="shared" si="92"/>
        <v>#DIV/0!</v>
      </c>
      <c r="BL97" s="30" t="e">
        <f t="shared" si="92"/>
        <v>#DIV/0!</v>
      </c>
      <c r="BM97" s="30" t="e">
        <f t="shared" si="92"/>
        <v>#DIV/0!</v>
      </c>
      <c r="BN97" s="30" t="e">
        <f t="shared" si="92"/>
        <v>#DIV/0!</v>
      </c>
      <c r="BO97" s="30" t="e">
        <f t="shared" si="92"/>
        <v>#DIV/0!</v>
      </c>
      <c r="BP97" s="30" t="e">
        <f t="shared" si="92"/>
        <v>#DIV/0!</v>
      </c>
      <c r="BQ97" s="30" t="e">
        <f t="shared" si="92"/>
        <v>#DIV/0!</v>
      </c>
      <c r="BR97" s="30" t="e">
        <f t="shared" si="92"/>
        <v>#DIV/0!</v>
      </c>
      <c r="BS97" s="30" t="e">
        <f t="shared" si="92"/>
        <v>#DIV/0!</v>
      </c>
      <c r="BT97" s="30" t="e">
        <f t="shared" si="92"/>
        <v>#DIV/0!</v>
      </c>
      <c r="BU97" s="30" t="e">
        <f t="shared" si="92"/>
        <v>#DIV/0!</v>
      </c>
      <c r="BV97" s="30" t="e">
        <f t="shared" ref="BV97:EG97" si="93">MIN($B$22,BV92,MAX(BV93,BV94))</f>
        <v>#DIV/0!</v>
      </c>
      <c r="BW97" s="30" t="e">
        <f t="shared" si="93"/>
        <v>#DIV/0!</v>
      </c>
      <c r="BX97" s="30" t="e">
        <f t="shared" si="93"/>
        <v>#DIV/0!</v>
      </c>
      <c r="BY97" s="30" t="e">
        <f t="shared" si="93"/>
        <v>#DIV/0!</v>
      </c>
      <c r="BZ97" s="30" t="e">
        <f t="shared" si="93"/>
        <v>#DIV/0!</v>
      </c>
      <c r="CA97" s="30" t="e">
        <f t="shared" si="93"/>
        <v>#DIV/0!</v>
      </c>
      <c r="CB97" s="30" t="e">
        <f t="shared" si="93"/>
        <v>#DIV/0!</v>
      </c>
      <c r="CC97" s="30" t="e">
        <f t="shared" si="93"/>
        <v>#DIV/0!</v>
      </c>
      <c r="CD97" s="30" t="e">
        <f t="shared" si="93"/>
        <v>#DIV/0!</v>
      </c>
      <c r="CE97" s="30" t="e">
        <f t="shared" si="93"/>
        <v>#DIV/0!</v>
      </c>
      <c r="CF97" s="30" t="e">
        <f t="shared" si="93"/>
        <v>#DIV/0!</v>
      </c>
      <c r="CG97" s="30" t="e">
        <f t="shared" si="93"/>
        <v>#DIV/0!</v>
      </c>
      <c r="CH97" s="30" t="e">
        <f t="shared" si="93"/>
        <v>#DIV/0!</v>
      </c>
      <c r="CI97" s="30" t="e">
        <f t="shared" si="93"/>
        <v>#DIV/0!</v>
      </c>
      <c r="CJ97" s="30" t="e">
        <f t="shared" si="93"/>
        <v>#DIV/0!</v>
      </c>
      <c r="CK97" s="30" t="e">
        <f t="shared" si="93"/>
        <v>#DIV/0!</v>
      </c>
      <c r="CL97" s="30" t="e">
        <f t="shared" si="93"/>
        <v>#DIV/0!</v>
      </c>
      <c r="CM97" s="30" t="e">
        <f t="shared" si="93"/>
        <v>#DIV/0!</v>
      </c>
      <c r="CN97" s="30" t="e">
        <f t="shared" si="93"/>
        <v>#DIV/0!</v>
      </c>
      <c r="CO97" s="30" t="e">
        <f t="shared" si="93"/>
        <v>#DIV/0!</v>
      </c>
      <c r="CP97" s="30" t="e">
        <f t="shared" si="93"/>
        <v>#DIV/0!</v>
      </c>
      <c r="CQ97" s="30" t="e">
        <f t="shared" si="93"/>
        <v>#DIV/0!</v>
      </c>
      <c r="CR97" s="30" t="e">
        <f t="shared" si="93"/>
        <v>#DIV/0!</v>
      </c>
      <c r="CS97" s="30" t="e">
        <f t="shared" si="93"/>
        <v>#DIV/0!</v>
      </c>
      <c r="CT97" s="30" t="e">
        <f t="shared" si="93"/>
        <v>#DIV/0!</v>
      </c>
      <c r="CU97" s="30" t="e">
        <f t="shared" si="93"/>
        <v>#DIV/0!</v>
      </c>
      <c r="CV97" s="30" t="e">
        <f t="shared" si="93"/>
        <v>#DIV/0!</v>
      </c>
      <c r="CW97" s="30" t="e">
        <f t="shared" si="93"/>
        <v>#DIV/0!</v>
      </c>
      <c r="CX97" s="30" t="e">
        <f t="shared" si="93"/>
        <v>#DIV/0!</v>
      </c>
      <c r="CY97" s="30" t="e">
        <f t="shared" si="93"/>
        <v>#DIV/0!</v>
      </c>
      <c r="CZ97" s="30" t="e">
        <f t="shared" si="93"/>
        <v>#DIV/0!</v>
      </c>
      <c r="DA97" s="30" t="e">
        <f t="shared" si="93"/>
        <v>#DIV/0!</v>
      </c>
      <c r="DB97" s="30" t="e">
        <f t="shared" si="93"/>
        <v>#DIV/0!</v>
      </c>
      <c r="DC97" s="30" t="e">
        <f t="shared" si="93"/>
        <v>#DIV/0!</v>
      </c>
      <c r="DD97" s="30" t="e">
        <f t="shared" si="93"/>
        <v>#DIV/0!</v>
      </c>
      <c r="DE97" s="30" t="e">
        <f t="shared" si="93"/>
        <v>#DIV/0!</v>
      </c>
      <c r="DF97" s="30" t="e">
        <f t="shared" si="93"/>
        <v>#DIV/0!</v>
      </c>
      <c r="DG97" s="30" t="e">
        <f t="shared" si="93"/>
        <v>#DIV/0!</v>
      </c>
      <c r="DH97" s="30" t="e">
        <f t="shared" si="93"/>
        <v>#DIV/0!</v>
      </c>
      <c r="DI97" s="30" t="e">
        <f t="shared" si="93"/>
        <v>#DIV/0!</v>
      </c>
      <c r="DJ97" s="30" t="e">
        <f t="shared" si="93"/>
        <v>#DIV/0!</v>
      </c>
      <c r="DK97" s="30" t="e">
        <f t="shared" si="93"/>
        <v>#DIV/0!</v>
      </c>
      <c r="DL97" s="30" t="e">
        <f t="shared" si="93"/>
        <v>#DIV/0!</v>
      </c>
      <c r="DM97" s="30" t="e">
        <f t="shared" si="93"/>
        <v>#DIV/0!</v>
      </c>
      <c r="DN97" s="30" t="e">
        <f t="shared" si="93"/>
        <v>#DIV/0!</v>
      </c>
      <c r="DO97" s="30" t="e">
        <f t="shared" si="93"/>
        <v>#DIV/0!</v>
      </c>
      <c r="DP97" s="30" t="e">
        <f t="shared" si="93"/>
        <v>#DIV/0!</v>
      </c>
      <c r="DQ97" s="30" t="e">
        <f t="shared" si="93"/>
        <v>#DIV/0!</v>
      </c>
      <c r="DR97" s="30" t="e">
        <f t="shared" si="93"/>
        <v>#DIV/0!</v>
      </c>
      <c r="DS97" s="30" t="e">
        <f t="shared" si="93"/>
        <v>#DIV/0!</v>
      </c>
      <c r="DT97" s="30" t="e">
        <f t="shared" si="93"/>
        <v>#DIV/0!</v>
      </c>
      <c r="DU97" s="30" t="e">
        <f t="shared" si="93"/>
        <v>#DIV/0!</v>
      </c>
      <c r="DV97" s="30" t="e">
        <f t="shared" si="93"/>
        <v>#DIV/0!</v>
      </c>
      <c r="DW97" s="30" t="e">
        <f t="shared" si="93"/>
        <v>#DIV/0!</v>
      </c>
      <c r="DX97" s="30" t="e">
        <f t="shared" si="93"/>
        <v>#DIV/0!</v>
      </c>
      <c r="DY97" s="30" t="e">
        <f t="shared" si="93"/>
        <v>#DIV/0!</v>
      </c>
      <c r="DZ97" s="30" t="e">
        <f t="shared" si="93"/>
        <v>#DIV/0!</v>
      </c>
      <c r="EA97" s="30" t="e">
        <f t="shared" si="93"/>
        <v>#DIV/0!</v>
      </c>
      <c r="EB97" s="30" t="e">
        <f t="shared" si="93"/>
        <v>#DIV/0!</v>
      </c>
      <c r="EC97" s="30" t="e">
        <f t="shared" si="93"/>
        <v>#DIV/0!</v>
      </c>
      <c r="ED97" s="30" t="e">
        <f t="shared" si="93"/>
        <v>#DIV/0!</v>
      </c>
      <c r="EE97" s="30" t="e">
        <f t="shared" si="93"/>
        <v>#DIV/0!</v>
      </c>
      <c r="EF97" s="30" t="e">
        <f t="shared" si="93"/>
        <v>#DIV/0!</v>
      </c>
      <c r="EG97" s="30" t="e">
        <f t="shared" si="93"/>
        <v>#DIV/0!</v>
      </c>
      <c r="EH97" s="30" t="e">
        <f t="shared" ref="EH97:GA97" si="94">MIN($B$22,EH92,MAX(EH93,EH94))</f>
        <v>#DIV/0!</v>
      </c>
      <c r="EI97" s="30" t="e">
        <f t="shared" si="94"/>
        <v>#DIV/0!</v>
      </c>
      <c r="EJ97" s="30" t="e">
        <f t="shared" si="94"/>
        <v>#DIV/0!</v>
      </c>
      <c r="EK97" s="30" t="e">
        <f t="shared" si="94"/>
        <v>#DIV/0!</v>
      </c>
      <c r="EL97" s="30" t="e">
        <f t="shared" si="94"/>
        <v>#DIV/0!</v>
      </c>
      <c r="EM97" s="30" t="e">
        <f t="shared" si="94"/>
        <v>#DIV/0!</v>
      </c>
      <c r="EN97" s="30" t="e">
        <f t="shared" si="94"/>
        <v>#DIV/0!</v>
      </c>
      <c r="EO97" s="30" t="e">
        <f t="shared" si="94"/>
        <v>#DIV/0!</v>
      </c>
      <c r="EP97" s="30" t="e">
        <f t="shared" si="94"/>
        <v>#DIV/0!</v>
      </c>
      <c r="EQ97" s="30" t="e">
        <f t="shared" si="94"/>
        <v>#DIV/0!</v>
      </c>
      <c r="ER97" s="30" t="e">
        <f t="shared" si="94"/>
        <v>#DIV/0!</v>
      </c>
      <c r="ES97" s="30" t="e">
        <f t="shared" si="94"/>
        <v>#DIV/0!</v>
      </c>
      <c r="ET97" s="30" t="e">
        <f t="shared" si="94"/>
        <v>#DIV/0!</v>
      </c>
      <c r="EU97" s="30" t="e">
        <f t="shared" si="94"/>
        <v>#DIV/0!</v>
      </c>
      <c r="EV97" s="30" t="e">
        <f t="shared" si="94"/>
        <v>#DIV/0!</v>
      </c>
      <c r="EW97" s="30" t="e">
        <f t="shared" si="94"/>
        <v>#DIV/0!</v>
      </c>
      <c r="EX97" s="30" t="e">
        <f t="shared" si="94"/>
        <v>#DIV/0!</v>
      </c>
      <c r="EY97" s="30" t="e">
        <f t="shared" si="94"/>
        <v>#DIV/0!</v>
      </c>
      <c r="EZ97" s="30" t="e">
        <f t="shared" si="94"/>
        <v>#DIV/0!</v>
      </c>
      <c r="FA97" s="30" t="e">
        <f t="shared" si="94"/>
        <v>#DIV/0!</v>
      </c>
      <c r="FB97" s="30" t="e">
        <f t="shared" si="94"/>
        <v>#DIV/0!</v>
      </c>
      <c r="FC97" s="30" t="e">
        <f t="shared" si="94"/>
        <v>#DIV/0!</v>
      </c>
      <c r="FD97" s="30" t="e">
        <f t="shared" si="94"/>
        <v>#DIV/0!</v>
      </c>
      <c r="FE97" s="30" t="e">
        <f t="shared" si="94"/>
        <v>#DIV/0!</v>
      </c>
      <c r="FF97" s="30" t="e">
        <f t="shared" si="94"/>
        <v>#DIV/0!</v>
      </c>
      <c r="FG97" s="30" t="e">
        <f t="shared" si="94"/>
        <v>#DIV/0!</v>
      </c>
      <c r="FH97" s="30" t="e">
        <f t="shared" si="94"/>
        <v>#DIV/0!</v>
      </c>
      <c r="FI97" s="30" t="e">
        <f t="shared" si="94"/>
        <v>#DIV/0!</v>
      </c>
      <c r="FJ97" s="30" t="e">
        <f t="shared" si="94"/>
        <v>#DIV/0!</v>
      </c>
      <c r="FK97" s="30" t="e">
        <f t="shared" si="94"/>
        <v>#DIV/0!</v>
      </c>
      <c r="FL97" s="30" t="e">
        <f t="shared" si="94"/>
        <v>#DIV/0!</v>
      </c>
      <c r="FM97" s="30" t="e">
        <f t="shared" si="94"/>
        <v>#DIV/0!</v>
      </c>
      <c r="FN97" s="30" t="e">
        <f t="shared" si="94"/>
        <v>#DIV/0!</v>
      </c>
      <c r="FO97" s="30" t="e">
        <f t="shared" si="94"/>
        <v>#DIV/0!</v>
      </c>
      <c r="FP97" s="30" t="e">
        <f t="shared" si="94"/>
        <v>#DIV/0!</v>
      </c>
      <c r="FQ97" s="30" t="e">
        <f t="shared" si="94"/>
        <v>#DIV/0!</v>
      </c>
      <c r="FR97" s="30" t="e">
        <f t="shared" si="94"/>
        <v>#DIV/0!</v>
      </c>
      <c r="FS97" s="30" t="e">
        <f t="shared" si="94"/>
        <v>#DIV/0!</v>
      </c>
      <c r="FT97" s="30" t="e">
        <f t="shared" si="94"/>
        <v>#DIV/0!</v>
      </c>
      <c r="FU97" s="30" t="e">
        <f t="shared" si="94"/>
        <v>#DIV/0!</v>
      </c>
      <c r="FV97" s="30" t="e">
        <f t="shared" si="94"/>
        <v>#DIV/0!</v>
      </c>
      <c r="FW97" s="30" t="e">
        <f t="shared" si="94"/>
        <v>#DIV/0!</v>
      </c>
      <c r="FX97" s="30" t="e">
        <f t="shared" si="94"/>
        <v>#DIV/0!</v>
      </c>
      <c r="FY97" s="30" t="e">
        <f t="shared" si="94"/>
        <v>#DIV/0!</v>
      </c>
      <c r="FZ97" s="30" t="e">
        <f t="shared" si="94"/>
        <v>#DIV/0!</v>
      </c>
      <c r="GA97" s="30" t="e">
        <f t="shared" si="94"/>
        <v>#DIV/0!</v>
      </c>
    </row>
    <row r="98" spans="1:183">
      <c r="A98" s="36"/>
      <c r="B98" s="19">
        <f>B93</f>
        <v>0</v>
      </c>
      <c r="C98" s="2">
        <v>3</v>
      </c>
      <c r="D98" s="4">
        <f>D84</f>
        <v>1</v>
      </c>
      <c r="E98" s="6">
        <f>D89</f>
        <v>0</v>
      </c>
      <c r="F98" s="32">
        <f>E89</f>
        <v>222.2222222222222</v>
      </c>
      <c r="G98" s="5">
        <f>G84</f>
        <v>3</v>
      </c>
      <c r="H98" s="61">
        <f>G89</f>
        <v>0.125</v>
      </c>
      <c r="I98" t="s">
        <v>35</v>
      </c>
      <c r="J98" s="30" t="e">
        <f>$B$38/J97/$E$38/J96/$H$98</f>
        <v>#DIV/0!</v>
      </c>
      <c r="K98" s="30" t="e">
        <f t="shared" ref="K98:BV98" si="95">$B$38/K97/$E$38/K96/$H$98</f>
        <v>#DIV/0!</v>
      </c>
      <c r="L98" s="30" t="e">
        <f t="shared" si="95"/>
        <v>#DIV/0!</v>
      </c>
      <c r="M98" s="30" t="e">
        <f t="shared" si="95"/>
        <v>#DIV/0!</v>
      </c>
      <c r="N98" s="30" t="e">
        <f t="shared" si="95"/>
        <v>#DIV/0!</v>
      </c>
      <c r="O98" s="30" t="e">
        <f t="shared" si="95"/>
        <v>#DIV/0!</v>
      </c>
      <c r="P98" s="30" t="e">
        <f t="shared" si="95"/>
        <v>#DIV/0!</v>
      </c>
      <c r="Q98" s="30" t="e">
        <f t="shared" si="95"/>
        <v>#DIV/0!</v>
      </c>
      <c r="R98" s="30" t="e">
        <f t="shared" si="95"/>
        <v>#DIV/0!</v>
      </c>
      <c r="S98" s="30" t="e">
        <f t="shared" si="95"/>
        <v>#DIV/0!</v>
      </c>
      <c r="T98" s="30" t="e">
        <f t="shared" si="95"/>
        <v>#DIV/0!</v>
      </c>
      <c r="U98" s="30" t="e">
        <f t="shared" si="95"/>
        <v>#DIV/0!</v>
      </c>
      <c r="V98" s="30" t="e">
        <f t="shared" si="95"/>
        <v>#DIV/0!</v>
      </c>
      <c r="W98" s="30" t="e">
        <f t="shared" si="95"/>
        <v>#DIV/0!</v>
      </c>
      <c r="X98" s="30" t="e">
        <f t="shared" si="95"/>
        <v>#DIV/0!</v>
      </c>
      <c r="Y98" s="30" t="e">
        <f t="shared" si="95"/>
        <v>#DIV/0!</v>
      </c>
      <c r="Z98" s="30" t="e">
        <f t="shared" si="95"/>
        <v>#DIV/0!</v>
      </c>
      <c r="AA98" s="30" t="e">
        <f t="shared" si="95"/>
        <v>#DIV/0!</v>
      </c>
      <c r="AB98" s="30" t="e">
        <f t="shared" si="95"/>
        <v>#DIV/0!</v>
      </c>
      <c r="AC98" s="30" t="e">
        <f t="shared" si="95"/>
        <v>#DIV/0!</v>
      </c>
      <c r="AD98" s="30" t="e">
        <f t="shared" si="95"/>
        <v>#DIV/0!</v>
      </c>
      <c r="AE98" s="30" t="e">
        <f t="shared" si="95"/>
        <v>#DIV/0!</v>
      </c>
      <c r="AF98" s="30" t="e">
        <f t="shared" si="95"/>
        <v>#DIV/0!</v>
      </c>
      <c r="AG98" s="30" t="e">
        <f t="shared" si="95"/>
        <v>#DIV/0!</v>
      </c>
      <c r="AH98" s="30" t="e">
        <f t="shared" si="95"/>
        <v>#DIV/0!</v>
      </c>
      <c r="AI98" s="30" t="e">
        <f t="shared" si="95"/>
        <v>#DIV/0!</v>
      </c>
      <c r="AJ98" s="30" t="e">
        <f t="shared" si="95"/>
        <v>#DIV/0!</v>
      </c>
      <c r="AK98" s="30" t="e">
        <f t="shared" si="95"/>
        <v>#DIV/0!</v>
      </c>
      <c r="AL98" s="30" t="e">
        <f t="shared" si="95"/>
        <v>#DIV/0!</v>
      </c>
      <c r="AM98" s="30" t="e">
        <f t="shared" si="95"/>
        <v>#DIV/0!</v>
      </c>
      <c r="AN98" s="30" t="e">
        <f t="shared" si="95"/>
        <v>#DIV/0!</v>
      </c>
      <c r="AO98" s="30" t="e">
        <f t="shared" si="95"/>
        <v>#DIV/0!</v>
      </c>
      <c r="AP98" s="30" t="e">
        <f t="shared" si="95"/>
        <v>#DIV/0!</v>
      </c>
      <c r="AQ98" s="30" t="e">
        <f t="shared" si="95"/>
        <v>#DIV/0!</v>
      </c>
      <c r="AR98" s="30" t="e">
        <f t="shared" si="95"/>
        <v>#DIV/0!</v>
      </c>
      <c r="AS98" s="30" t="e">
        <f t="shared" si="95"/>
        <v>#DIV/0!</v>
      </c>
      <c r="AT98" s="30" t="e">
        <f t="shared" si="95"/>
        <v>#DIV/0!</v>
      </c>
      <c r="AU98" s="30" t="e">
        <f t="shared" si="95"/>
        <v>#DIV/0!</v>
      </c>
      <c r="AV98" s="30" t="e">
        <f t="shared" si="95"/>
        <v>#DIV/0!</v>
      </c>
      <c r="AW98" s="30" t="e">
        <f t="shared" si="95"/>
        <v>#DIV/0!</v>
      </c>
      <c r="AX98" s="30" t="e">
        <f t="shared" si="95"/>
        <v>#DIV/0!</v>
      </c>
      <c r="AY98" s="30" t="e">
        <f t="shared" si="95"/>
        <v>#DIV/0!</v>
      </c>
      <c r="AZ98" s="30" t="e">
        <f t="shared" si="95"/>
        <v>#DIV/0!</v>
      </c>
      <c r="BA98" s="30" t="e">
        <f t="shared" si="95"/>
        <v>#DIV/0!</v>
      </c>
      <c r="BB98" s="30" t="e">
        <f t="shared" si="95"/>
        <v>#DIV/0!</v>
      </c>
      <c r="BC98" s="30" t="e">
        <f t="shared" si="95"/>
        <v>#DIV/0!</v>
      </c>
      <c r="BD98" s="30" t="e">
        <f t="shared" si="95"/>
        <v>#DIV/0!</v>
      </c>
      <c r="BE98" s="30" t="e">
        <f t="shared" si="95"/>
        <v>#DIV/0!</v>
      </c>
      <c r="BF98" s="30" t="e">
        <f t="shared" si="95"/>
        <v>#DIV/0!</v>
      </c>
      <c r="BG98" s="30" t="e">
        <f t="shared" si="95"/>
        <v>#DIV/0!</v>
      </c>
      <c r="BH98" s="30" t="e">
        <f t="shared" si="95"/>
        <v>#DIV/0!</v>
      </c>
      <c r="BI98" s="30" t="e">
        <f t="shared" si="95"/>
        <v>#DIV/0!</v>
      </c>
      <c r="BJ98" s="30" t="e">
        <f t="shared" si="95"/>
        <v>#DIV/0!</v>
      </c>
      <c r="BK98" s="30" t="e">
        <f t="shared" si="95"/>
        <v>#DIV/0!</v>
      </c>
      <c r="BL98" s="30" t="e">
        <f t="shared" si="95"/>
        <v>#DIV/0!</v>
      </c>
      <c r="BM98" s="30" t="e">
        <f t="shared" si="95"/>
        <v>#DIV/0!</v>
      </c>
      <c r="BN98" s="30" t="e">
        <f t="shared" si="95"/>
        <v>#DIV/0!</v>
      </c>
      <c r="BO98" s="30" t="e">
        <f t="shared" si="95"/>
        <v>#DIV/0!</v>
      </c>
      <c r="BP98" s="30" t="e">
        <f t="shared" si="95"/>
        <v>#DIV/0!</v>
      </c>
      <c r="BQ98" s="30" t="e">
        <f t="shared" si="95"/>
        <v>#DIV/0!</v>
      </c>
      <c r="BR98" s="30" t="e">
        <f t="shared" si="95"/>
        <v>#DIV/0!</v>
      </c>
      <c r="BS98" s="30" t="e">
        <f t="shared" si="95"/>
        <v>#DIV/0!</v>
      </c>
      <c r="BT98" s="30" t="e">
        <f t="shared" si="95"/>
        <v>#DIV/0!</v>
      </c>
      <c r="BU98" s="30" t="e">
        <f t="shared" si="95"/>
        <v>#DIV/0!</v>
      </c>
      <c r="BV98" s="30" t="e">
        <f t="shared" si="95"/>
        <v>#DIV/0!</v>
      </c>
      <c r="BW98" s="30" t="e">
        <f t="shared" ref="BW98:EH98" si="96">$B$38/BW97/$E$38/BW96/$H$98</f>
        <v>#DIV/0!</v>
      </c>
      <c r="BX98" s="30" t="e">
        <f t="shared" si="96"/>
        <v>#DIV/0!</v>
      </c>
      <c r="BY98" s="30" t="e">
        <f t="shared" si="96"/>
        <v>#DIV/0!</v>
      </c>
      <c r="BZ98" s="30" t="e">
        <f t="shared" si="96"/>
        <v>#DIV/0!</v>
      </c>
      <c r="CA98" s="30" t="e">
        <f t="shared" si="96"/>
        <v>#DIV/0!</v>
      </c>
      <c r="CB98" s="30" t="e">
        <f t="shared" si="96"/>
        <v>#DIV/0!</v>
      </c>
      <c r="CC98" s="30" t="e">
        <f t="shared" si="96"/>
        <v>#DIV/0!</v>
      </c>
      <c r="CD98" s="30" t="e">
        <f t="shared" si="96"/>
        <v>#DIV/0!</v>
      </c>
      <c r="CE98" s="30" t="e">
        <f t="shared" si="96"/>
        <v>#DIV/0!</v>
      </c>
      <c r="CF98" s="30" t="e">
        <f t="shared" si="96"/>
        <v>#DIV/0!</v>
      </c>
      <c r="CG98" s="30" t="e">
        <f t="shared" si="96"/>
        <v>#DIV/0!</v>
      </c>
      <c r="CH98" s="30" t="e">
        <f t="shared" si="96"/>
        <v>#DIV/0!</v>
      </c>
      <c r="CI98" s="30" t="e">
        <f t="shared" si="96"/>
        <v>#DIV/0!</v>
      </c>
      <c r="CJ98" s="30" t="e">
        <f t="shared" si="96"/>
        <v>#DIV/0!</v>
      </c>
      <c r="CK98" s="30" t="e">
        <f t="shared" si="96"/>
        <v>#DIV/0!</v>
      </c>
      <c r="CL98" s="30" t="e">
        <f t="shared" si="96"/>
        <v>#DIV/0!</v>
      </c>
      <c r="CM98" s="30" t="e">
        <f t="shared" si="96"/>
        <v>#DIV/0!</v>
      </c>
      <c r="CN98" s="30" t="e">
        <f t="shared" si="96"/>
        <v>#DIV/0!</v>
      </c>
      <c r="CO98" s="30" t="e">
        <f t="shared" si="96"/>
        <v>#DIV/0!</v>
      </c>
      <c r="CP98" s="30" t="e">
        <f t="shared" si="96"/>
        <v>#DIV/0!</v>
      </c>
      <c r="CQ98" s="30" t="e">
        <f t="shared" si="96"/>
        <v>#DIV/0!</v>
      </c>
      <c r="CR98" s="30" t="e">
        <f t="shared" si="96"/>
        <v>#DIV/0!</v>
      </c>
      <c r="CS98" s="30" t="e">
        <f t="shared" si="96"/>
        <v>#DIV/0!</v>
      </c>
      <c r="CT98" s="30" t="e">
        <f t="shared" si="96"/>
        <v>#DIV/0!</v>
      </c>
      <c r="CU98" s="30" t="e">
        <f t="shared" si="96"/>
        <v>#DIV/0!</v>
      </c>
      <c r="CV98" s="30" t="e">
        <f t="shared" si="96"/>
        <v>#DIV/0!</v>
      </c>
      <c r="CW98" s="30" t="e">
        <f t="shared" si="96"/>
        <v>#DIV/0!</v>
      </c>
      <c r="CX98" s="30" t="e">
        <f t="shared" si="96"/>
        <v>#DIV/0!</v>
      </c>
      <c r="CY98" s="30" t="e">
        <f t="shared" si="96"/>
        <v>#DIV/0!</v>
      </c>
      <c r="CZ98" s="30" t="e">
        <f t="shared" si="96"/>
        <v>#DIV/0!</v>
      </c>
      <c r="DA98" s="30" t="e">
        <f t="shared" si="96"/>
        <v>#DIV/0!</v>
      </c>
      <c r="DB98" s="30" t="e">
        <f t="shared" si="96"/>
        <v>#DIV/0!</v>
      </c>
      <c r="DC98" s="30" t="e">
        <f t="shared" si="96"/>
        <v>#DIV/0!</v>
      </c>
      <c r="DD98" s="30" t="e">
        <f t="shared" si="96"/>
        <v>#DIV/0!</v>
      </c>
      <c r="DE98" s="30" t="e">
        <f t="shared" si="96"/>
        <v>#DIV/0!</v>
      </c>
      <c r="DF98" s="30" t="e">
        <f t="shared" si="96"/>
        <v>#DIV/0!</v>
      </c>
      <c r="DG98" s="30" t="e">
        <f t="shared" si="96"/>
        <v>#DIV/0!</v>
      </c>
      <c r="DH98" s="30" t="e">
        <f t="shared" si="96"/>
        <v>#DIV/0!</v>
      </c>
      <c r="DI98" s="30" t="e">
        <f t="shared" si="96"/>
        <v>#DIV/0!</v>
      </c>
      <c r="DJ98" s="30" t="e">
        <f t="shared" si="96"/>
        <v>#DIV/0!</v>
      </c>
      <c r="DK98" s="30" t="e">
        <f t="shared" si="96"/>
        <v>#DIV/0!</v>
      </c>
      <c r="DL98" s="30" t="e">
        <f t="shared" si="96"/>
        <v>#DIV/0!</v>
      </c>
      <c r="DM98" s="30" t="e">
        <f t="shared" si="96"/>
        <v>#DIV/0!</v>
      </c>
      <c r="DN98" s="30" t="e">
        <f t="shared" si="96"/>
        <v>#DIV/0!</v>
      </c>
      <c r="DO98" s="30" t="e">
        <f t="shared" si="96"/>
        <v>#DIV/0!</v>
      </c>
      <c r="DP98" s="30" t="e">
        <f t="shared" si="96"/>
        <v>#DIV/0!</v>
      </c>
      <c r="DQ98" s="30" t="e">
        <f t="shared" si="96"/>
        <v>#DIV/0!</v>
      </c>
      <c r="DR98" s="30" t="e">
        <f t="shared" si="96"/>
        <v>#DIV/0!</v>
      </c>
      <c r="DS98" s="30" t="e">
        <f t="shared" si="96"/>
        <v>#DIV/0!</v>
      </c>
      <c r="DT98" s="30" t="e">
        <f t="shared" si="96"/>
        <v>#DIV/0!</v>
      </c>
      <c r="DU98" s="30" t="e">
        <f t="shared" si="96"/>
        <v>#DIV/0!</v>
      </c>
      <c r="DV98" s="30" t="e">
        <f t="shared" si="96"/>
        <v>#DIV/0!</v>
      </c>
      <c r="DW98" s="30" t="e">
        <f t="shared" si="96"/>
        <v>#DIV/0!</v>
      </c>
      <c r="DX98" s="30" t="e">
        <f t="shared" si="96"/>
        <v>#DIV/0!</v>
      </c>
      <c r="DY98" s="30" t="e">
        <f t="shared" si="96"/>
        <v>#DIV/0!</v>
      </c>
      <c r="DZ98" s="30" t="e">
        <f t="shared" si="96"/>
        <v>#DIV/0!</v>
      </c>
      <c r="EA98" s="30" t="e">
        <f t="shared" si="96"/>
        <v>#DIV/0!</v>
      </c>
      <c r="EB98" s="30" t="e">
        <f t="shared" si="96"/>
        <v>#DIV/0!</v>
      </c>
      <c r="EC98" s="30" t="e">
        <f t="shared" si="96"/>
        <v>#DIV/0!</v>
      </c>
      <c r="ED98" s="30" t="e">
        <f t="shared" si="96"/>
        <v>#DIV/0!</v>
      </c>
      <c r="EE98" s="30" t="e">
        <f t="shared" si="96"/>
        <v>#DIV/0!</v>
      </c>
      <c r="EF98" s="30" t="e">
        <f t="shared" si="96"/>
        <v>#DIV/0!</v>
      </c>
      <c r="EG98" s="30" t="e">
        <f t="shared" si="96"/>
        <v>#DIV/0!</v>
      </c>
      <c r="EH98" s="30" t="e">
        <f t="shared" si="96"/>
        <v>#DIV/0!</v>
      </c>
      <c r="EI98" s="30" t="e">
        <f t="shared" ref="EI98:GA98" si="97">$B$38/EI97/$E$38/EI96/$H$98</f>
        <v>#DIV/0!</v>
      </c>
      <c r="EJ98" s="30" t="e">
        <f t="shared" si="97"/>
        <v>#DIV/0!</v>
      </c>
      <c r="EK98" s="30" t="e">
        <f t="shared" si="97"/>
        <v>#DIV/0!</v>
      </c>
      <c r="EL98" s="30" t="e">
        <f t="shared" si="97"/>
        <v>#DIV/0!</v>
      </c>
      <c r="EM98" s="30" t="e">
        <f t="shared" si="97"/>
        <v>#DIV/0!</v>
      </c>
      <c r="EN98" s="30" t="e">
        <f t="shared" si="97"/>
        <v>#DIV/0!</v>
      </c>
      <c r="EO98" s="30" t="e">
        <f t="shared" si="97"/>
        <v>#DIV/0!</v>
      </c>
      <c r="EP98" s="30" t="e">
        <f t="shared" si="97"/>
        <v>#DIV/0!</v>
      </c>
      <c r="EQ98" s="30" t="e">
        <f t="shared" si="97"/>
        <v>#DIV/0!</v>
      </c>
      <c r="ER98" s="30" t="e">
        <f t="shared" si="97"/>
        <v>#DIV/0!</v>
      </c>
      <c r="ES98" s="30" t="e">
        <f t="shared" si="97"/>
        <v>#DIV/0!</v>
      </c>
      <c r="ET98" s="30" t="e">
        <f t="shared" si="97"/>
        <v>#DIV/0!</v>
      </c>
      <c r="EU98" s="30" t="e">
        <f t="shared" si="97"/>
        <v>#DIV/0!</v>
      </c>
      <c r="EV98" s="30" t="e">
        <f t="shared" si="97"/>
        <v>#DIV/0!</v>
      </c>
      <c r="EW98" s="30" t="e">
        <f t="shared" si="97"/>
        <v>#DIV/0!</v>
      </c>
      <c r="EX98" s="30" t="e">
        <f t="shared" si="97"/>
        <v>#DIV/0!</v>
      </c>
      <c r="EY98" s="30" t="e">
        <f t="shared" si="97"/>
        <v>#DIV/0!</v>
      </c>
      <c r="EZ98" s="30" t="e">
        <f t="shared" si="97"/>
        <v>#DIV/0!</v>
      </c>
      <c r="FA98" s="30" t="e">
        <f t="shared" si="97"/>
        <v>#DIV/0!</v>
      </c>
      <c r="FB98" s="30" t="e">
        <f t="shared" si="97"/>
        <v>#DIV/0!</v>
      </c>
      <c r="FC98" s="30" t="e">
        <f t="shared" si="97"/>
        <v>#DIV/0!</v>
      </c>
      <c r="FD98" s="30" t="e">
        <f t="shared" si="97"/>
        <v>#DIV/0!</v>
      </c>
      <c r="FE98" s="30" t="e">
        <f t="shared" si="97"/>
        <v>#DIV/0!</v>
      </c>
      <c r="FF98" s="30" t="e">
        <f t="shared" si="97"/>
        <v>#DIV/0!</v>
      </c>
      <c r="FG98" s="30" t="e">
        <f t="shared" si="97"/>
        <v>#DIV/0!</v>
      </c>
      <c r="FH98" s="30" t="e">
        <f t="shared" si="97"/>
        <v>#DIV/0!</v>
      </c>
      <c r="FI98" s="30" t="e">
        <f t="shared" si="97"/>
        <v>#DIV/0!</v>
      </c>
      <c r="FJ98" s="30" t="e">
        <f t="shared" si="97"/>
        <v>#DIV/0!</v>
      </c>
      <c r="FK98" s="30" t="e">
        <f t="shared" si="97"/>
        <v>#DIV/0!</v>
      </c>
      <c r="FL98" s="30" t="e">
        <f t="shared" si="97"/>
        <v>#DIV/0!</v>
      </c>
      <c r="FM98" s="30" t="e">
        <f t="shared" si="97"/>
        <v>#DIV/0!</v>
      </c>
      <c r="FN98" s="30" t="e">
        <f t="shared" si="97"/>
        <v>#DIV/0!</v>
      </c>
      <c r="FO98" s="30" t="e">
        <f t="shared" si="97"/>
        <v>#DIV/0!</v>
      </c>
      <c r="FP98" s="30" t="e">
        <f t="shared" si="97"/>
        <v>#DIV/0!</v>
      </c>
      <c r="FQ98" s="30" t="e">
        <f t="shared" si="97"/>
        <v>#DIV/0!</v>
      </c>
      <c r="FR98" s="30" t="e">
        <f t="shared" si="97"/>
        <v>#DIV/0!</v>
      </c>
      <c r="FS98" s="30" t="e">
        <f t="shared" si="97"/>
        <v>#DIV/0!</v>
      </c>
      <c r="FT98" s="30" t="e">
        <f t="shared" si="97"/>
        <v>#DIV/0!</v>
      </c>
      <c r="FU98" s="30" t="e">
        <f t="shared" si="97"/>
        <v>#DIV/0!</v>
      </c>
      <c r="FV98" s="30" t="e">
        <f t="shared" si="97"/>
        <v>#DIV/0!</v>
      </c>
      <c r="FW98" s="30" t="e">
        <f t="shared" si="97"/>
        <v>#DIV/0!</v>
      </c>
      <c r="FX98" s="30" t="e">
        <f t="shared" si="97"/>
        <v>#DIV/0!</v>
      </c>
      <c r="FY98" s="30" t="e">
        <f t="shared" si="97"/>
        <v>#DIV/0!</v>
      </c>
      <c r="FZ98" s="30" t="e">
        <f t="shared" si="97"/>
        <v>#DIV/0!</v>
      </c>
      <c r="GA98" s="30" t="e">
        <f t="shared" si="97"/>
        <v>#DIV/0!</v>
      </c>
    </row>
    <row r="99" spans="1:183" ht="15.75" thickBot="1">
      <c r="A99" s="42" t="s">
        <v>32</v>
      </c>
      <c r="B99" s="43" t="e">
        <f>B98/C98/D98/E98/F98/G98/H98</f>
        <v>#DIV/0!</v>
      </c>
      <c r="C99" s="44"/>
      <c r="D99" s="44"/>
      <c r="E99" s="44"/>
      <c r="F99" s="44"/>
      <c r="G99" s="44"/>
      <c r="H99" s="45"/>
    </row>
    <row r="104" spans="1:183">
      <c r="C104" s="84"/>
      <c r="D104" s="84">
        <v>0</v>
      </c>
      <c r="E104" s="84">
        <v>0</v>
      </c>
      <c r="F104" s="84"/>
      <c r="G104">
        <v>15</v>
      </c>
    </row>
    <row r="105" spans="1:183">
      <c r="C105" s="84" t="s">
        <v>206</v>
      </c>
      <c r="D105" s="193" t="str">
        <f>synthèse!C25</f>
        <v/>
      </c>
      <c r="E105" s="193">
        <v>0</v>
      </c>
      <c r="F105" s="193"/>
    </row>
    <row r="106" spans="1:183">
      <c r="C106" s="84"/>
      <c r="D106" s="193" t="str">
        <f>D105</f>
        <v/>
      </c>
      <c r="E106" s="84">
        <f>G104</f>
        <v>15</v>
      </c>
      <c r="F106" s="84"/>
    </row>
    <row r="107" spans="1:183">
      <c r="C107" s="84" t="s">
        <v>207</v>
      </c>
      <c r="D107" s="193" t="str">
        <f>synthèse!C24</f>
        <v/>
      </c>
      <c r="E107" s="84">
        <v>0</v>
      </c>
      <c r="F107" s="84"/>
    </row>
    <row r="108" spans="1:183">
      <c r="C108" s="84"/>
      <c r="D108" s="193" t="str">
        <f>D107</f>
        <v/>
      </c>
      <c r="E108" s="84">
        <f>G104</f>
        <v>15</v>
      </c>
      <c r="F108" s="84"/>
    </row>
    <row r="109" spans="1:183">
      <c r="C109" s="84"/>
      <c r="D109" s="84"/>
      <c r="E109" s="84"/>
      <c r="F109" s="84"/>
    </row>
    <row r="110" spans="1:183">
      <c r="C110" s="84" t="s">
        <v>201</v>
      </c>
      <c r="D110" s="193" t="str">
        <f>synthèse!C23</f>
        <v/>
      </c>
      <c r="E110" s="84">
        <f>G104</f>
        <v>15</v>
      </c>
      <c r="F110" s="84"/>
    </row>
    <row r="111" spans="1:183">
      <c r="C111" s="84"/>
      <c r="D111" s="193" t="str">
        <f>D110</f>
        <v/>
      </c>
      <c r="E111" s="84">
        <v>0</v>
      </c>
      <c r="F111" s="84"/>
    </row>
    <row r="112" spans="1:183">
      <c r="C112" s="84" t="s">
        <v>205</v>
      </c>
      <c r="D112" s="193">
        <f>synthèse!C10</f>
        <v>0</v>
      </c>
      <c r="E112" s="84">
        <v>0</v>
      </c>
      <c r="F112" s="84"/>
    </row>
    <row r="113" spans="3:6">
      <c r="C113" s="84"/>
      <c r="D113" s="193">
        <f>D112</f>
        <v>0</v>
      </c>
      <c r="E113" s="84">
        <v>10</v>
      </c>
      <c r="F113" s="84"/>
    </row>
    <row r="114" spans="3:6">
      <c r="C114" s="84"/>
      <c r="D114" s="84"/>
      <c r="E114" s="84"/>
      <c r="F114" s="84"/>
    </row>
  </sheetData>
  <sheetProtection password="FBB4" sheet="1" objects="1" scenario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GA176"/>
  <sheetViews>
    <sheetView zoomScale="80" zoomScaleNormal="80" workbookViewId="0">
      <pane xSplit="1" ySplit="3" topLeftCell="B4" activePane="bottomRight" state="frozenSplit"/>
      <selection activeCell="D13" sqref="D13"/>
      <selection pane="topRight" activeCell="D13" sqref="D13"/>
      <selection pane="bottomLeft" activeCell="D13" sqref="D13"/>
      <selection pane="bottomRight" activeCell="B5" sqref="B5"/>
    </sheetView>
  </sheetViews>
  <sheetFormatPr baseColWidth="10" defaultRowHeight="15"/>
  <cols>
    <col min="2" max="2" width="15.7109375" customWidth="1"/>
    <col min="12" max="12" width="12.85546875" bestFit="1" customWidth="1"/>
    <col min="14" max="14" width="12.42578125" customWidth="1"/>
    <col min="16" max="16" width="15.7109375" customWidth="1"/>
    <col min="17" max="17" width="13.28515625" customWidth="1"/>
    <col min="18" max="41" width="4.85546875" customWidth="1"/>
    <col min="42" max="42" width="4.85546875" style="54" customWidth="1"/>
    <col min="43" max="183" width="4.85546875" customWidth="1"/>
  </cols>
  <sheetData>
    <row r="1" spans="7:17" ht="18">
      <c r="G1" s="2" t="s">
        <v>12</v>
      </c>
      <c r="H1" s="2" t="s">
        <v>13</v>
      </c>
      <c r="I1" s="1"/>
      <c r="J1" s="2" t="s">
        <v>17</v>
      </c>
      <c r="K1" s="2"/>
      <c r="L1" s="2" t="s">
        <v>14</v>
      </c>
      <c r="M1" s="9" t="s">
        <v>15</v>
      </c>
      <c r="N1" s="2" t="s">
        <v>16</v>
      </c>
      <c r="O1" s="10" t="s">
        <v>18</v>
      </c>
      <c r="P1" s="9" t="s">
        <v>19</v>
      </c>
      <c r="Q1" s="46"/>
    </row>
    <row r="2" spans="7:17">
      <c r="G2" s="4">
        <f>'nombre d''ouverture fraction fil'!G$2</f>
        <v>1</v>
      </c>
      <c r="H2" s="5">
        <f>'nombre d''ouverture fraction fil'!$H$2</f>
        <v>3</v>
      </c>
      <c r="I2" s="13">
        <f>'nombre d''ouverture fraction fil'!$I$2</f>
        <v>1.5E-3</v>
      </c>
      <c r="J2" s="14">
        <f>'nombre d''ouverture fraction fil'!$J$2</f>
        <v>1000</v>
      </c>
      <c r="K2" s="2">
        <f>'nombre d''ouverture fraction fil'!$K$2</f>
        <v>7000</v>
      </c>
      <c r="L2" s="6">
        <f>'nombre d''ouverture fraction fil'!$L$2</f>
        <v>0</v>
      </c>
      <c r="M2" s="7">
        <f>'nombre d''ouverture fraction fil'!$M$2</f>
        <v>1</v>
      </c>
      <c r="N2" s="55">
        <f>'nombre d''ouverture fraction fil'!$N$2</f>
        <v>0</v>
      </c>
      <c r="O2" s="10">
        <f>'nombre d''ouverture fraction fil'!$O$2</f>
        <v>10</v>
      </c>
      <c r="P2" s="6">
        <f>'nombre d''ouverture fraction fil'!$P$2</f>
        <v>1000</v>
      </c>
      <c r="Q2" s="47"/>
    </row>
    <row r="3" spans="7:17">
      <c r="M3" s="48">
        <f>M2</f>
        <v>1</v>
      </c>
    </row>
    <row r="4" spans="7:17">
      <c r="M4" s="124"/>
    </row>
    <row r="5" spans="7:17">
      <c r="M5" s="124"/>
    </row>
    <row r="6" spans="7:17">
      <c r="M6" s="124"/>
    </row>
    <row r="7" spans="7:17">
      <c r="M7" s="124"/>
    </row>
    <row r="8" spans="7:17">
      <c r="M8" s="124"/>
    </row>
    <row r="9" spans="7:17">
      <c r="M9" s="124"/>
    </row>
    <row r="10" spans="7:17">
      <c r="M10" s="124"/>
    </row>
    <row r="11" spans="7:17">
      <c r="M11" s="124"/>
    </row>
    <row r="12" spans="7:17">
      <c r="M12" s="124"/>
    </row>
    <row r="13" spans="7:17">
      <c r="M13" s="124"/>
    </row>
    <row r="14" spans="7:17">
      <c r="M14" s="124"/>
    </row>
    <row r="15" spans="7:17">
      <c r="M15" s="124"/>
    </row>
    <row r="16" spans="7:17">
      <c r="M16" s="124"/>
    </row>
    <row r="17" spans="1:13">
      <c r="M17" s="124"/>
    </row>
    <row r="18" spans="1:13">
      <c r="M18" s="124"/>
    </row>
    <row r="19" spans="1:13">
      <c r="M19" s="124"/>
    </row>
    <row r="20" spans="1:13">
      <c r="M20" s="124"/>
    </row>
    <row r="21" spans="1:13">
      <c r="M21" s="124"/>
    </row>
    <row r="22" spans="1:13">
      <c r="M22" s="124"/>
    </row>
    <row r="23" spans="1:13">
      <c r="E23" s="9" t="s">
        <v>15</v>
      </c>
    </row>
    <row r="24" spans="1:13" ht="18">
      <c r="B24" s="2" t="s">
        <v>14</v>
      </c>
      <c r="C24" s="2" t="s">
        <v>40</v>
      </c>
      <c r="D24" s="2" t="s">
        <v>16</v>
      </c>
      <c r="E24" s="7">
        <f>M2</f>
        <v>1</v>
      </c>
      <c r="F24" s="2" t="s">
        <v>13</v>
      </c>
      <c r="G24" s="2" t="s">
        <v>12</v>
      </c>
      <c r="J24" s="2" t="s">
        <v>14</v>
      </c>
      <c r="K24" s="2"/>
      <c r="L24" s="7">
        <v>0.125</v>
      </c>
      <c r="M24" s="2" t="s">
        <v>16</v>
      </c>
    </row>
    <row r="25" spans="1:13">
      <c r="B25" s="6">
        <f>$L$2</f>
        <v>0</v>
      </c>
      <c r="C25" s="2" t="e">
        <f>J26</f>
        <v>#DIV/0!</v>
      </c>
      <c r="D25" s="55">
        <f>$N$2</f>
        <v>0</v>
      </c>
      <c r="E25" s="2">
        <f>$M$3</f>
        <v>1</v>
      </c>
      <c r="F25" s="5">
        <f>$H$2</f>
        <v>3</v>
      </c>
      <c r="G25" s="4">
        <f>G2</f>
        <v>1</v>
      </c>
      <c r="J25" s="6">
        <f>$L$2</f>
        <v>0</v>
      </c>
      <c r="K25" s="13">
        <f>I2</f>
        <v>1.5E-3</v>
      </c>
      <c r="L25" s="16">
        <v>0.125</v>
      </c>
      <c r="M25" s="6">
        <f>$N$2</f>
        <v>0</v>
      </c>
    </row>
    <row r="26" spans="1:13" ht="18">
      <c r="A26" s="10" t="s">
        <v>21</v>
      </c>
      <c r="B26" s="15" t="e">
        <f>B25/C25/D25/E25/F25/G25</f>
        <v>#DIV/0!</v>
      </c>
      <c r="I26" s="10" t="s">
        <v>27</v>
      </c>
      <c r="J26" s="63" t="e">
        <f>J25*K25/L25/M25</f>
        <v>#DIV/0!</v>
      </c>
    </row>
    <row r="27" spans="1:13" ht="18">
      <c r="A27" s="39"/>
      <c r="B27" s="49"/>
      <c r="I27" t="s">
        <v>41</v>
      </c>
      <c r="J27" t="e">
        <f>L2*I2/N2/M3</f>
        <v>#DIV/0!</v>
      </c>
    </row>
    <row r="28" spans="1:13">
      <c r="A28" s="39"/>
      <c r="B28" s="49"/>
    </row>
    <row r="29" spans="1:13" ht="18">
      <c r="B29" s="2"/>
      <c r="C29" s="2" t="s">
        <v>14</v>
      </c>
      <c r="D29" s="2" t="s">
        <v>17</v>
      </c>
      <c r="E29" s="2" t="s">
        <v>13</v>
      </c>
      <c r="F29" s="7">
        <v>0.125</v>
      </c>
    </row>
    <row r="30" spans="1:13">
      <c r="B30" s="18">
        <f>$K$2</f>
        <v>7000</v>
      </c>
      <c r="C30" s="6">
        <f>$L$2</f>
        <v>0</v>
      </c>
      <c r="D30" s="17">
        <f>J2</f>
        <v>1000</v>
      </c>
      <c r="E30" s="5">
        <f>$H$2</f>
        <v>3</v>
      </c>
      <c r="F30" s="16">
        <f>M3</f>
        <v>1</v>
      </c>
    </row>
    <row r="31" spans="1:13" ht="18">
      <c r="A31" s="10" t="s">
        <v>23</v>
      </c>
      <c r="B31" s="15">
        <f>B30*C30/D30/E30/F30</f>
        <v>0</v>
      </c>
    </row>
    <row r="32" spans="1:13">
      <c r="A32" s="39"/>
      <c r="B32" s="49"/>
    </row>
    <row r="33" spans="1:4">
      <c r="A33" s="39"/>
      <c r="B33" s="49"/>
    </row>
    <row r="34" spans="1:4">
      <c r="A34" s="39"/>
      <c r="B34" s="49"/>
    </row>
    <row r="35" spans="1:4" ht="18">
      <c r="B35" s="2" t="s">
        <v>12</v>
      </c>
      <c r="C35" s="1"/>
      <c r="D35" s="2" t="s">
        <v>13</v>
      </c>
    </row>
    <row r="36" spans="1:4">
      <c r="A36" t="s">
        <v>20</v>
      </c>
      <c r="B36" s="11">
        <f>G2</f>
        <v>1</v>
      </c>
      <c r="C36" s="12">
        <f>I2</f>
        <v>1.5E-3</v>
      </c>
      <c r="D36" s="5">
        <f>$H$2</f>
        <v>3</v>
      </c>
    </row>
    <row r="37" spans="1:4" ht="18">
      <c r="A37" s="10" t="s">
        <v>21</v>
      </c>
      <c r="B37" s="15">
        <f>1/C36/D36/B36</f>
        <v>222.2222222222222</v>
      </c>
    </row>
    <row r="39" spans="1:4" ht="18">
      <c r="B39" s="2" t="s">
        <v>17</v>
      </c>
      <c r="C39" s="1"/>
      <c r="D39" s="2" t="s">
        <v>13</v>
      </c>
    </row>
    <row r="40" spans="1:4">
      <c r="A40" t="s">
        <v>22</v>
      </c>
      <c r="B40" s="17">
        <f>J2</f>
        <v>1000</v>
      </c>
      <c r="C40" s="12">
        <f>I2</f>
        <v>1.5E-3</v>
      </c>
      <c r="D40" s="5">
        <f>$H$2</f>
        <v>3</v>
      </c>
    </row>
    <row r="41" spans="1:4" ht="18">
      <c r="A41" s="10" t="s">
        <v>21</v>
      </c>
      <c r="B41" s="15">
        <f>1/C40/D40/B40*100</f>
        <v>22.222222222222221</v>
      </c>
    </row>
    <row r="48" spans="1:4" ht="18">
      <c r="A48" s="10" t="s">
        <v>24</v>
      </c>
      <c r="B48" t="s">
        <v>25</v>
      </c>
      <c r="C48" t="s">
        <v>26</v>
      </c>
    </row>
    <row r="49" spans="1:13">
      <c r="H49" s="2" t="s">
        <v>14</v>
      </c>
      <c r="I49" s="2"/>
      <c r="J49" s="7">
        <v>0.125</v>
      </c>
      <c r="K49" s="2" t="s">
        <v>16</v>
      </c>
    </row>
    <row r="50" spans="1:13">
      <c r="H50" s="6">
        <f>$L$2</f>
        <v>0</v>
      </c>
      <c r="I50" s="13">
        <f>I2</f>
        <v>1.5E-3</v>
      </c>
      <c r="J50" s="16">
        <v>0.125</v>
      </c>
      <c r="K50" s="6">
        <f>$N$2</f>
        <v>0</v>
      </c>
    </row>
    <row r="51" spans="1:13" ht="18">
      <c r="G51" s="10" t="s">
        <v>27</v>
      </c>
      <c r="H51" s="63" t="e">
        <f>H50*I50/J50/K50</f>
        <v>#DIV/0!</v>
      </c>
    </row>
    <row r="55" spans="1:13">
      <c r="B55" s="50" t="s">
        <v>15</v>
      </c>
      <c r="C55" s="50">
        <v>1</v>
      </c>
    </row>
    <row r="58" spans="1:13">
      <c r="C58" s="10" t="s">
        <v>18</v>
      </c>
    </row>
    <row r="59" spans="1:13">
      <c r="B59" s="21">
        <v>0.1</v>
      </c>
      <c r="C59" s="10">
        <f>$O$2</f>
        <v>10</v>
      </c>
    </row>
    <row r="60" spans="1:13" ht="18">
      <c r="A60" s="10" t="s">
        <v>12</v>
      </c>
      <c r="B60" s="22">
        <f>C59*B59</f>
        <v>1</v>
      </c>
    </row>
    <row r="62" spans="1:13" ht="18">
      <c r="B62" s="2" t="s">
        <v>14</v>
      </c>
      <c r="C62" s="2" t="s">
        <v>12</v>
      </c>
      <c r="D62" s="2" t="s">
        <v>16</v>
      </c>
      <c r="E62" s="2" t="s">
        <v>28</v>
      </c>
      <c r="F62" s="2" t="s">
        <v>13</v>
      </c>
      <c r="G62" s="2" t="s">
        <v>15</v>
      </c>
    </row>
    <row r="63" spans="1:13">
      <c r="B63" s="6">
        <f>$L$2</f>
        <v>0</v>
      </c>
      <c r="C63" s="24">
        <f>$G$2</f>
        <v>1</v>
      </c>
      <c r="D63" s="55">
        <f>$N$2</f>
        <v>0</v>
      </c>
      <c r="E63" s="26">
        <f>$B$37</f>
        <v>222.2222222222222</v>
      </c>
      <c r="F63" s="5">
        <f>$H$2</f>
        <v>3</v>
      </c>
      <c r="G63" s="10">
        <f>$C$55</f>
        <v>1</v>
      </c>
      <c r="J63" s="30"/>
      <c r="K63" s="30"/>
      <c r="L63" s="30"/>
      <c r="M63" s="30"/>
    </row>
    <row r="64" spans="1:13">
      <c r="A64" s="10" t="s">
        <v>30</v>
      </c>
      <c r="B64" s="29" t="e">
        <f>B63/C63/D63/E63/F63/G63</f>
        <v>#DIV/0!</v>
      </c>
      <c r="J64" s="30"/>
      <c r="K64" s="30"/>
      <c r="L64" s="30"/>
      <c r="M64" s="30"/>
    </row>
    <row r="65" spans="1:183">
      <c r="J65" s="30"/>
      <c r="K65" s="30"/>
      <c r="L65" s="30"/>
      <c r="M65" s="30"/>
    </row>
    <row r="66" spans="1:183">
      <c r="B66" s="2" t="s">
        <v>14</v>
      </c>
      <c r="C66" s="13">
        <v>1.5E-3</v>
      </c>
      <c r="D66" s="2" t="s">
        <v>16</v>
      </c>
      <c r="E66" s="2" t="s">
        <v>15</v>
      </c>
    </row>
    <row r="67" spans="1:183">
      <c r="B67" s="6">
        <f>$L$2</f>
        <v>0</v>
      </c>
      <c r="C67" s="31">
        <f>$I$2</f>
        <v>1.5E-3</v>
      </c>
      <c r="D67" s="55">
        <f>$N$2</f>
        <v>0</v>
      </c>
      <c r="E67" s="10">
        <f>$C$55</f>
        <v>1</v>
      </c>
    </row>
    <row r="68" spans="1:183">
      <c r="A68" s="10" t="s">
        <v>31</v>
      </c>
      <c r="B68" s="29" t="e">
        <f>B67*C67/D67/E67</f>
        <v>#DIV/0!</v>
      </c>
    </row>
    <row r="71" spans="1:183" ht="18">
      <c r="B71" s="2" t="s">
        <v>14</v>
      </c>
      <c r="C71" s="1"/>
      <c r="D71" s="2" t="s">
        <v>12</v>
      </c>
      <c r="E71" s="2" t="s">
        <v>16</v>
      </c>
      <c r="F71" s="2" t="s">
        <v>28</v>
      </c>
      <c r="G71" s="2" t="s">
        <v>13</v>
      </c>
      <c r="H71" s="2" t="s">
        <v>15</v>
      </c>
      <c r="I71" t="s">
        <v>30</v>
      </c>
      <c r="J71" s="30" t="e">
        <f>$B$63/$C$63/$D$63/J83/$G$63</f>
        <v>#DIV/0!</v>
      </c>
      <c r="K71" s="30" t="e">
        <f t="shared" ref="K71:BV71" si="0">$B$63/$C$63/$D$63/K83/$G$63</f>
        <v>#DIV/0!</v>
      </c>
      <c r="L71" s="30" t="e">
        <f t="shared" si="0"/>
        <v>#DIV/0!</v>
      </c>
      <c r="M71" s="30" t="e">
        <f t="shared" si="0"/>
        <v>#DIV/0!</v>
      </c>
      <c r="N71" s="30" t="e">
        <f t="shared" si="0"/>
        <v>#DIV/0!</v>
      </c>
      <c r="O71" s="30" t="e">
        <f t="shared" si="0"/>
        <v>#DIV/0!</v>
      </c>
      <c r="P71" s="30" t="e">
        <f t="shared" si="0"/>
        <v>#DIV/0!</v>
      </c>
      <c r="Q71" s="30" t="e">
        <f t="shared" si="0"/>
        <v>#DIV/0!</v>
      </c>
      <c r="R71" s="30" t="e">
        <f t="shared" si="0"/>
        <v>#DIV/0!</v>
      </c>
      <c r="S71" s="30" t="e">
        <f t="shared" si="0"/>
        <v>#DIV/0!</v>
      </c>
      <c r="T71" s="30" t="e">
        <f t="shared" si="0"/>
        <v>#DIV/0!</v>
      </c>
      <c r="U71" s="30" t="e">
        <f t="shared" si="0"/>
        <v>#DIV/0!</v>
      </c>
      <c r="V71" s="30" t="e">
        <f t="shared" si="0"/>
        <v>#DIV/0!</v>
      </c>
      <c r="W71" s="30" t="e">
        <f t="shared" si="0"/>
        <v>#DIV/0!</v>
      </c>
      <c r="X71" s="30" t="e">
        <f t="shared" si="0"/>
        <v>#DIV/0!</v>
      </c>
      <c r="Y71" s="30" t="e">
        <f t="shared" si="0"/>
        <v>#DIV/0!</v>
      </c>
      <c r="Z71" s="30" t="e">
        <f t="shared" si="0"/>
        <v>#DIV/0!</v>
      </c>
      <c r="AA71" s="30" t="e">
        <f t="shared" si="0"/>
        <v>#DIV/0!</v>
      </c>
      <c r="AB71" s="30" t="e">
        <f t="shared" si="0"/>
        <v>#DIV/0!</v>
      </c>
      <c r="AC71" s="30" t="e">
        <f t="shared" si="0"/>
        <v>#DIV/0!</v>
      </c>
      <c r="AD71" s="30" t="e">
        <f t="shared" si="0"/>
        <v>#DIV/0!</v>
      </c>
      <c r="AE71" s="30" t="e">
        <f t="shared" si="0"/>
        <v>#DIV/0!</v>
      </c>
      <c r="AF71" s="30" t="e">
        <f t="shared" si="0"/>
        <v>#DIV/0!</v>
      </c>
      <c r="AG71" s="30" t="e">
        <f t="shared" si="0"/>
        <v>#DIV/0!</v>
      </c>
      <c r="AH71" s="30" t="e">
        <f t="shared" si="0"/>
        <v>#DIV/0!</v>
      </c>
      <c r="AI71" s="30" t="e">
        <f t="shared" si="0"/>
        <v>#DIV/0!</v>
      </c>
      <c r="AJ71" s="30" t="e">
        <f t="shared" si="0"/>
        <v>#DIV/0!</v>
      </c>
      <c r="AK71" s="30" t="e">
        <f t="shared" si="0"/>
        <v>#DIV/0!</v>
      </c>
      <c r="AL71" s="30" t="e">
        <f t="shared" si="0"/>
        <v>#DIV/0!</v>
      </c>
      <c r="AM71" s="30" t="e">
        <f t="shared" si="0"/>
        <v>#DIV/0!</v>
      </c>
      <c r="AN71" s="30" t="e">
        <f t="shared" si="0"/>
        <v>#DIV/0!</v>
      </c>
      <c r="AO71" s="30" t="e">
        <f t="shared" si="0"/>
        <v>#DIV/0!</v>
      </c>
      <c r="AP71" s="30" t="e">
        <f t="shared" si="0"/>
        <v>#DIV/0!</v>
      </c>
      <c r="AQ71" s="30" t="e">
        <f t="shared" si="0"/>
        <v>#DIV/0!</v>
      </c>
      <c r="AR71" s="30" t="e">
        <f t="shared" si="0"/>
        <v>#DIV/0!</v>
      </c>
      <c r="AS71" s="30" t="e">
        <f t="shared" si="0"/>
        <v>#DIV/0!</v>
      </c>
      <c r="AT71" s="30" t="e">
        <f t="shared" si="0"/>
        <v>#DIV/0!</v>
      </c>
      <c r="AU71" s="30" t="e">
        <f t="shared" si="0"/>
        <v>#DIV/0!</v>
      </c>
      <c r="AV71" s="30" t="e">
        <f t="shared" si="0"/>
        <v>#DIV/0!</v>
      </c>
      <c r="AW71" s="30" t="e">
        <f t="shared" si="0"/>
        <v>#DIV/0!</v>
      </c>
      <c r="AX71" s="30" t="e">
        <f t="shared" si="0"/>
        <v>#DIV/0!</v>
      </c>
      <c r="AY71" s="30" t="e">
        <f t="shared" si="0"/>
        <v>#DIV/0!</v>
      </c>
      <c r="AZ71" s="30" t="e">
        <f t="shared" si="0"/>
        <v>#DIV/0!</v>
      </c>
      <c r="BA71" s="30" t="e">
        <f t="shared" si="0"/>
        <v>#DIV/0!</v>
      </c>
      <c r="BB71" s="30" t="e">
        <f t="shared" si="0"/>
        <v>#DIV/0!</v>
      </c>
      <c r="BC71" s="30" t="e">
        <f t="shared" si="0"/>
        <v>#DIV/0!</v>
      </c>
      <c r="BD71" s="30" t="e">
        <f t="shared" si="0"/>
        <v>#DIV/0!</v>
      </c>
      <c r="BE71" s="30" t="e">
        <f t="shared" si="0"/>
        <v>#DIV/0!</v>
      </c>
      <c r="BF71" s="30" t="e">
        <f t="shared" si="0"/>
        <v>#DIV/0!</v>
      </c>
      <c r="BG71" s="30" t="e">
        <f t="shared" si="0"/>
        <v>#DIV/0!</v>
      </c>
      <c r="BH71" s="30" t="e">
        <f t="shared" si="0"/>
        <v>#DIV/0!</v>
      </c>
      <c r="BI71" s="30" t="e">
        <f t="shared" si="0"/>
        <v>#DIV/0!</v>
      </c>
      <c r="BJ71" s="30" t="e">
        <f t="shared" si="0"/>
        <v>#DIV/0!</v>
      </c>
      <c r="BK71" s="30" t="e">
        <f t="shared" si="0"/>
        <v>#DIV/0!</v>
      </c>
      <c r="BL71" s="30" t="e">
        <f t="shared" si="0"/>
        <v>#DIV/0!</v>
      </c>
      <c r="BM71" s="30" t="e">
        <f t="shared" si="0"/>
        <v>#DIV/0!</v>
      </c>
      <c r="BN71" s="30" t="e">
        <f t="shared" si="0"/>
        <v>#DIV/0!</v>
      </c>
      <c r="BO71" s="30" t="e">
        <f t="shared" si="0"/>
        <v>#DIV/0!</v>
      </c>
      <c r="BP71" s="30" t="e">
        <f t="shared" si="0"/>
        <v>#DIV/0!</v>
      </c>
      <c r="BQ71" s="30" t="e">
        <f t="shared" si="0"/>
        <v>#DIV/0!</v>
      </c>
      <c r="BR71" s="30" t="e">
        <f t="shared" si="0"/>
        <v>#DIV/0!</v>
      </c>
      <c r="BS71" s="30" t="e">
        <f t="shared" si="0"/>
        <v>#DIV/0!</v>
      </c>
      <c r="BT71" s="30" t="e">
        <f t="shared" si="0"/>
        <v>#DIV/0!</v>
      </c>
      <c r="BU71" s="30" t="e">
        <f t="shared" si="0"/>
        <v>#DIV/0!</v>
      </c>
      <c r="BV71" s="30" t="e">
        <f t="shared" si="0"/>
        <v>#DIV/0!</v>
      </c>
      <c r="BW71" s="30" t="e">
        <f t="shared" ref="BW71:EH71" si="1">$B$63/$C$63/$D$63/BW83/$G$63</f>
        <v>#DIV/0!</v>
      </c>
      <c r="BX71" s="30" t="e">
        <f t="shared" si="1"/>
        <v>#DIV/0!</v>
      </c>
      <c r="BY71" s="30" t="e">
        <f t="shared" si="1"/>
        <v>#DIV/0!</v>
      </c>
      <c r="BZ71" s="30" t="e">
        <f t="shared" si="1"/>
        <v>#DIV/0!</v>
      </c>
      <c r="CA71" s="30" t="e">
        <f t="shared" si="1"/>
        <v>#DIV/0!</v>
      </c>
      <c r="CB71" s="30" t="e">
        <f t="shared" si="1"/>
        <v>#DIV/0!</v>
      </c>
      <c r="CC71" s="30" t="e">
        <f t="shared" si="1"/>
        <v>#DIV/0!</v>
      </c>
      <c r="CD71" s="30" t="e">
        <f t="shared" si="1"/>
        <v>#DIV/0!</v>
      </c>
      <c r="CE71" s="30" t="e">
        <f t="shared" si="1"/>
        <v>#DIV/0!</v>
      </c>
      <c r="CF71" s="30" t="e">
        <f t="shared" si="1"/>
        <v>#DIV/0!</v>
      </c>
      <c r="CG71" s="30" t="e">
        <f t="shared" si="1"/>
        <v>#DIV/0!</v>
      </c>
      <c r="CH71" s="30" t="e">
        <f t="shared" si="1"/>
        <v>#DIV/0!</v>
      </c>
      <c r="CI71" s="30" t="e">
        <f t="shared" si="1"/>
        <v>#DIV/0!</v>
      </c>
      <c r="CJ71" s="30" t="e">
        <f t="shared" si="1"/>
        <v>#DIV/0!</v>
      </c>
      <c r="CK71" s="30" t="e">
        <f t="shared" si="1"/>
        <v>#DIV/0!</v>
      </c>
      <c r="CL71" s="30" t="e">
        <f t="shared" si="1"/>
        <v>#DIV/0!</v>
      </c>
      <c r="CM71" s="30" t="e">
        <f t="shared" si="1"/>
        <v>#DIV/0!</v>
      </c>
      <c r="CN71" s="30" t="e">
        <f t="shared" si="1"/>
        <v>#DIV/0!</v>
      </c>
      <c r="CO71" s="30" t="e">
        <f t="shared" si="1"/>
        <v>#DIV/0!</v>
      </c>
      <c r="CP71" s="30" t="e">
        <f t="shared" si="1"/>
        <v>#DIV/0!</v>
      </c>
      <c r="CQ71" s="30" t="e">
        <f t="shared" si="1"/>
        <v>#DIV/0!</v>
      </c>
      <c r="CR71" s="30" t="e">
        <f t="shared" si="1"/>
        <v>#DIV/0!</v>
      </c>
      <c r="CS71" s="30" t="e">
        <f t="shared" si="1"/>
        <v>#DIV/0!</v>
      </c>
      <c r="CT71" s="30" t="e">
        <f t="shared" si="1"/>
        <v>#DIV/0!</v>
      </c>
      <c r="CU71" s="30" t="e">
        <f t="shared" si="1"/>
        <v>#DIV/0!</v>
      </c>
      <c r="CV71" s="30" t="e">
        <f t="shared" si="1"/>
        <v>#DIV/0!</v>
      </c>
      <c r="CW71" s="30" t="e">
        <f t="shared" si="1"/>
        <v>#DIV/0!</v>
      </c>
      <c r="CX71" s="30" t="e">
        <f t="shared" si="1"/>
        <v>#DIV/0!</v>
      </c>
      <c r="CY71" s="30" t="e">
        <f t="shared" si="1"/>
        <v>#DIV/0!</v>
      </c>
      <c r="CZ71" s="30" t="e">
        <f t="shared" si="1"/>
        <v>#DIV/0!</v>
      </c>
      <c r="DA71" s="30" t="e">
        <f t="shared" si="1"/>
        <v>#DIV/0!</v>
      </c>
      <c r="DB71" s="30" t="e">
        <f t="shared" si="1"/>
        <v>#DIV/0!</v>
      </c>
      <c r="DC71" s="30" t="e">
        <f t="shared" si="1"/>
        <v>#DIV/0!</v>
      </c>
      <c r="DD71" s="30" t="e">
        <f t="shared" si="1"/>
        <v>#DIV/0!</v>
      </c>
      <c r="DE71" s="30" t="e">
        <f t="shared" si="1"/>
        <v>#DIV/0!</v>
      </c>
      <c r="DF71" s="30" t="e">
        <f t="shared" si="1"/>
        <v>#DIV/0!</v>
      </c>
      <c r="DG71" s="30" t="e">
        <f t="shared" si="1"/>
        <v>#DIV/0!</v>
      </c>
      <c r="DH71" s="30" t="e">
        <f t="shared" si="1"/>
        <v>#DIV/0!</v>
      </c>
      <c r="DI71" s="30" t="e">
        <f t="shared" si="1"/>
        <v>#DIV/0!</v>
      </c>
      <c r="DJ71" s="30" t="e">
        <f t="shared" si="1"/>
        <v>#DIV/0!</v>
      </c>
      <c r="DK71" s="30" t="e">
        <f t="shared" si="1"/>
        <v>#DIV/0!</v>
      </c>
      <c r="DL71" s="30" t="e">
        <f t="shared" si="1"/>
        <v>#DIV/0!</v>
      </c>
      <c r="DM71" s="30" t="e">
        <f t="shared" si="1"/>
        <v>#DIV/0!</v>
      </c>
      <c r="DN71" s="30" t="e">
        <f t="shared" si="1"/>
        <v>#DIV/0!</v>
      </c>
      <c r="DO71" s="30" t="e">
        <f t="shared" si="1"/>
        <v>#DIV/0!</v>
      </c>
      <c r="DP71" s="30" t="e">
        <f t="shared" si="1"/>
        <v>#DIV/0!</v>
      </c>
      <c r="DQ71" s="30" t="e">
        <f t="shared" si="1"/>
        <v>#DIV/0!</v>
      </c>
      <c r="DR71" s="30" t="e">
        <f t="shared" si="1"/>
        <v>#DIV/0!</v>
      </c>
      <c r="DS71" s="30" t="e">
        <f t="shared" si="1"/>
        <v>#DIV/0!</v>
      </c>
      <c r="DT71" s="30" t="e">
        <f t="shared" si="1"/>
        <v>#DIV/0!</v>
      </c>
      <c r="DU71" s="30" t="e">
        <f t="shared" si="1"/>
        <v>#DIV/0!</v>
      </c>
      <c r="DV71" s="30" t="e">
        <f t="shared" si="1"/>
        <v>#DIV/0!</v>
      </c>
      <c r="DW71" s="30" t="e">
        <f t="shared" si="1"/>
        <v>#DIV/0!</v>
      </c>
      <c r="DX71" s="30" t="e">
        <f t="shared" si="1"/>
        <v>#DIV/0!</v>
      </c>
      <c r="DY71" s="30" t="e">
        <f t="shared" si="1"/>
        <v>#DIV/0!</v>
      </c>
      <c r="DZ71" s="30" t="e">
        <f t="shared" si="1"/>
        <v>#DIV/0!</v>
      </c>
      <c r="EA71" s="30" t="e">
        <f t="shared" si="1"/>
        <v>#DIV/0!</v>
      </c>
      <c r="EB71" s="30" t="e">
        <f t="shared" si="1"/>
        <v>#DIV/0!</v>
      </c>
      <c r="EC71" s="30" t="e">
        <f t="shared" si="1"/>
        <v>#DIV/0!</v>
      </c>
      <c r="ED71" s="30" t="e">
        <f t="shared" si="1"/>
        <v>#DIV/0!</v>
      </c>
      <c r="EE71" s="30" t="e">
        <f t="shared" si="1"/>
        <v>#DIV/0!</v>
      </c>
      <c r="EF71" s="30" t="e">
        <f t="shared" si="1"/>
        <v>#DIV/0!</v>
      </c>
      <c r="EG71" s="30" t="e">
        <f t="shared" si="1"/>
        <v>#DIV/0!</v>
      </c>
      <c r="EH71" s="30" t="e">
        <f t="shared" si="1"/>
        <v>#DIV/0!</v>
      </c>
      <c r="EI71" s="30" t="e">
        <f t="shared" ref="EI71:GA71" si="2">$B$63/$C$63/$D$63/EI83/$G$63</f>
        <v>#DIV/0!</v>
      </c>
      <c r="EJ71" s="30" t="e">
        <f t="shared" si="2"/>
        <v>#DIV/0!</v>
      </c>
      <c r="EK71" s="30" t="e">
        <f t="shared" si="2"/>
        <v>#DIV/0!</v>
      </c>
      <c r="EL71" s="30" t="e">
        <f t="shared" si="2"/>
        <v>#DIV/0!</v>
      </c>
      <c r="EM71" s="30" t="e">
        <f t="shared" si="2"/>
        <v>#DIV/0!</v>
      </c>
      <c r="EN71" s="30" t="e">
        <f t="shared" si="2"/>
        <v>#DIV/0!</v>
      </c>
      <c r="EO71" s="30" t="e">
        <f t="shared" si="2"/>
        <v>#DIV/0!</v>
      </c>
      <c r="EP71" s="30" t="e">
        <f t="shared" si="2"/>
        <v>#DIV/0!</v>
      </c>
      <c r="EQ71" s="30" t="e">
        <f t="shared" si="2"/>
        <v>#DIV/0!</v>
      </c>
      <c r="ER71" s="30" t="e">
        <f t="shared" si="2"/>
        <v>#DIV/0!</v>
      </c>
      <c r="ES71" s="30" t="e">
        <f t="shared" si="2"/>
        <v>#DIV/0!</v>
      </c>
      <c r="ET71" s="30" t="e">
        <f t="shared" si="2"/>
        <v>#DIV/0!</v>
      </c>
      <c r="EU71" s="30" t="e">
        <f t="shared" si="2"/>
        <v>#DIV/0!</v>
      </c>
      <c r="EV71" s="30" t="e">
        <f t="shared" si="2"/>
        <v>#DIV/0!</v>
      </c>
      <c r="EW71" s="30" t="e">
        <f t="shared" si="2"/>
        <v>#DIV/0!</v>
      </c>
      <c r="EX71" s="30" t="e">
        <f t="shared" si="2"/>
        <v>#DIV/0!</v>
      </c>
      <c r="EY71" s="30" t="e">
        <f t="shared" si="2"/>
        <v>#DIV/0!</v>
      </c>
      <c r="EZ71" s="30" t="e">
        <f t="shared" si="2"/>
        <v>#DIV/0!</v>
      </c>
      <c r="FA71" s="30" t="e">
        <f t="shared" si="2"/>
        <v>#DIV/0!</v>
      </c>
      <c r="FB71" s="30" t="e">
        <f t="shared" si="2"/>
        <v>#DIV/0!</v>
      </c>
      <c r="FC71" s="30" t="e">
        <f t="shared" si="2"/>
        <v>#DIV/0!</v>
      </c>
      <c r="FD71" s="30" t="e">
        <f t="shared" si="2"/>
        <v>#DIV/0!</v>
      </c>
      <c r="FE71" s="30" t="e">
        <f t="shared" si="2"/>
        <v>#DIV/0!</v>
      </c>
      <c r="FF71" s="30" t="e">
        <f t="shared" si="2"/>
        <v>#DIV/0!</v>
      </c>
      <c r="FG71" s="30" t="e">
        <f t="shared" si="2"/>
        <v>#DIV/0!</v>
      </c>
      <c r="FH71" s="30" t="e">
        <f t="shared" si="2"/>
        <v>#DIV/0!</v>
      </c>
      <c r="FI71" s="30" t="e">
        <f t="shared" si="2"/>
        <v>#DIV/0!</v>
      </c>
      <c r="FJ71" s="30" t="e">
        <f t="shared" si="2"/>
        <v>#DIV/0!</v>
      </c>
      <c r="FK71" s="30" t="e">
        <f t="shared" si="2"/>
        <v>#DIV/0!</v>
      </c>
      <c r="FL71" s="30" t="e">
        <f t="shared" si="2"/>
        <v>#DIV/0!</v>
      </c>
      <c r="FM71" s="30" t="e">
        <f t="shared" si="2"/>
        <v>#DIV/0!</v>
      </c>
      <c r="FN71" s="30" t="e">
        <f t="shared" si="2"/>
        <v>#DIV/0!</v>
      </c>
      <c r="FO71" s="30" t="e">
        <f t="shared" si="2"/>
        <v>#DIV/0!</v>
      </c>
      <c r="FP71" s="30" t="e">
        <f t="shared" si="2"/>
        <v>#DIV/0!</v>
      </c>
      <c r="FQ71" s="30" t="e">
        <f t="shared" si="2"/>
        <v>#DIV/0!</v>
      </c>
      <c r="FR71" s="30" t="e">
        <f t="shared" si="2"/>
        <v>#DIV/0!</v>
      </c>
      <c r="FS71" s="30" t="e">
        <f t="shared" si="2"/>
        <v>#DIV/0!</v>
      </c>
      <c r="FT71" s="30" t="e">
        <f t="shared" si="2"/>
        <v>#DIV/0!</v>
      </c>
      <c r="FU71" s="30" t="e">
        <f t="shared" si="2"/>
        <v>#DIV/0!</v>
      </c>
      <c r="FV71" s="30" t="e">
        <f t="shared" si="2"/>
        <v>#DIV/0!</v>
      </c>
      <c r="FW71" s="30" t="e">
        <f t="shared" si="2"/>
        <v>#DIV/0!</v>
      </c>
      <c r="FX71" s="30" t="e">
        <f t="shared" si="2"/>
        <v>#DIV/0!</v>
      </c>
      <c r="FY71" s="30" t="e">
        <f t="shared" si="2"/>
        <v>#DIV/0!</v>
      </c>
      <c r="FZ71" s="30" t="e">
        <f t="shared" si="2"/>
        <v>#DIV/0!</v>
      </c>
      <c r="GA71" s="30" t="e">
        <f t="shared" si="2"/>
        <v>#DIV/0!</v>
      </c>
    </row>
    <row r="72" spans="1:183">
      <c r="B72" s="6">
        <f>$L$2</f>
        <v>0</v>
      </c>
      <c r="C72" s="2">
        <v>3</v>
      </c>
      <c r="D72" s="4">
        <f>$G$2</f>
        <v>1</v>
      </c>
      <c r="E72" s="55">
        <f>$N$2</f>
        <v>0</v>
      </c>
      <c r="F72" s="32">
        <f>$E$63</f>
        <v>222.2222222222222</v>
      </c>
      <c r="G72" s="5">
        <f>$H$2</f>
        <v>3</v>
      </c>
      <c r="H72" s="2">
        <f>$C$55</f>
        <v>1</v>
      </c>
      <c r="I72" t="s">
        <v>31</v>
      </c>
      <c r="J72" s="53" t="e">
        <f>$B$67*$C$67/$D$67/$E$67</f>
        <v>#DIV/0!</v>
      </c>
      <c r="K72" s="53" t="e">
        <f>J72</f>
        <v>#DIV/0!</v>
      </c>
      <c r="L72" s="53" t="e">
        <f t="shared" ref="L72:BW72" si="3">K72</f>
        <v>#DIV/0!</v>
      </c>
      <c r="M72" s="53" t="e">
        <f t="shared" si="3"/>
        <v>#DIV/0!</v>
      </c>
      <c r="N72" s="53" t="e">
        <f t="shared" si="3"/>
        <v>#DIV/0!</v>
      </c>
      <c r="O72" s="53" t="e">
        <f t="shared" si="3"/>
        <v>#DIV/0!</v>
      </c>
      <c r="P72" s="53" t="e">
        <f t="shared" si="3"/>
        <v>#DIV/0!</v>
      </c>
      <c r="Q72" s="53" t="e">
        <f t="shared" si="3"/>
        <v>#DIV/0!</v>
      </c>
      <c r="R72" t="e">
        <f t="shared" si="3"/>
        <v>#DIV/0!</v>
      </c>
      <c r="S72" t="e">
        <f t="shared" si="3"/>
        <v>#DIV/0!</v>
      </c>
      <c r="T72" t="e">
        <f t="shared" si="3"/>
        <v>#DIV/0!</v>
      </c>
      <c r="U72" t="e">
        <f t="shared" si="3"/>
        <v>#DIV/0!</v>
      </c>
      <c r="V72" t="e">
        <f t="shared" si="3"/>
        <v>#DIV/0!</v>
      </c>
      <c r="W72" t="e">
        <f t="shared" si="3"/>
        <v>#DIV/0!</v>
      </c>
      <c r="X72" t="e">
        <f t="shared" si="3"/>
        <v>#DIV/0!</v>
      </c>
      <c r="Y72" t="e">
        <f t="shared" si="3"/>
        <v>#DIV/0!</v>
      </c>
      <c r="Z72" t="e">
        <f t="shared" si="3"/>
        <v>#DIV/0!</v>
      </c>
      <c r="AA72" t="e">
        <f t="shared" si="3"/>
        <v>#DIV/0!</v>
      </c>
      <c r="AB72" t="e">
        <f t="shared" si="3"/>
        <v>#DIV/0!</v>
      </c>
      <c r="AC72" t="e">
        <f t="shared" si="3"/>
        <v>#DIV/0!</v>
      </c>
      <c r="AD72" t="e">
        <f t="shared" si="3"/>
        <v>#DIV/0!</v>
      </c>
      <c r="AE72" t="e">
        <f t="shared" si="3"/>
        <v>#DIV/0!</v>
      </c>
      <c r="AF72" t="e">
        <f t="shared" si="3"/>
        <v>#DIV/0!</v>
      </c>
      <c r="AG72" t="e">
        <f t="shared" si="3"/>
        <v>#DIV/0!</v>
      </c>
      <c r="AH72" t="e">
        <f t="shared" si="3"/>
        <v>#DIV/0!</v>
      </c>
      <c r="AI72" t="e">
        <f t="shared" si="3"/>
        <v>#DIV/0!</v>
      </c>
      <c r="AJ72" t="e">
        <f t="shared" si="3"/>
        <v>#DIV/0!</v>
      </c>
      <c r="AK72" t="e">
        <f t="shared" si="3"/>
        <v>#DIV/0!</v>
      </c>
      <c r="AL72" t="e">
        <f t="shared" si="3"/>
        <v>#DIV/0!</v>
      </c>
      <c r="AM72" t="e">
        <f t="shared" si="3"/>
        <v>#DIV/0!</v>
      </c>
      <c r="AN72" t="e">
        <f t="shared" si="3"/>
        <v>#DIV/0!</v>
      </c>
      <c r="AO72" t="e">
        <f t="shared" si="3"/>
        <v>#DIV/0!</v>
      </c>
      <c r="AP72" s="54" t="e">
        <f t="shared" si="3"/>
        <v>#DIV/0!</v>
      </c>
      <c r="AQ72" t="e">
        <f t="shared" si="3"/>
        <v>#DIV/0!</v>
      </c>
      <c r="AR72" t="e">
        <f t="shared" si="3"/>
        <v>#DIV/0!</v>
      </c>
      <c r="AS72" t="e">
        <f t="shared" si="3"/>
        <v>#DIV/0!</v>
      </c>
      <c r="AT72" t="e">
        <f t="shared" si="3"/>
        <v>#DIV/0!</v>
      </c>
      <c r="AU72" t="e">
        <f t="shared" si="3"/>
        <v>#DIV/0!</v>
      </c>
      <c r="AV72" t="e">
        <f t="shared" si="3"/>
        <v>#DIV/0!</v>
      </c>
      <c r="AW72" t="e">
        <f t="shared" si="3"/>
        <v>#DIV/0!</v>
      </c>
      <c r="AX72" t="e">
        <f t="shared" si="3"/>
        <v>#DIV/0!</v>
      </c>
      <c r="AY72" t="e">
        <f t="shared" si="3"/>
        <v>#DIV/0!</v>
      </c>
      <c r="AZ72" t="e">
        <f t="shared" si="3"/>
        <v>#DIV/0!</v>
      </c>
      <c r="BA72" t="e">
        <f t="shared" si="3"/>
        <v>#DIV/0!</v>
      </c>
      <c r="BB72" t="e">
        <f t="shared" si="3"/>
        <v>#DIV/0!</v>
      </c>
      <c r="BC72" t="e">
        <f t="shared" si="3"/>
        <v>#DIV/0!</v>
      </c>
      <c r="BD72" t="e">
        <f t="shared" si="3"/>
        <v>#DIV/0!</v>
      </c>
      <c r="BE72" t="e">
        <f t="shared" si="3"/>
        <v>#DIV/0!</v>
      </c>
      <c r="BF72" t="e">
        <f t="shared" si="3"/>
        <v>#DIV/0!</v>
      </c>
      <c r="BG72" t="e">
        <f t="shared" si="3"/>
        <v>#DIV/0!</v>
      </c>
      <c r="BH72" t="e">
        <f t="shared" si="3"/>
        <v>#DIV/0!</v>
      </c>
      <c r="BI72" t="e">
        <f t="shared" si="3"/>
        <v>#DIV/0!</v>
      </c>
      <c r="BJ72" t="e">
        <f t="shared" si="3"/>
        <v>#DIV/0!</v>
      </c>
      <c r="BK72" t="e">
        <f t="shared" si="3"/>
        <v>#DIV/0!</v>
      </c>
      <c r="BL72" t="e">
        <f t="shared" si="3"/>
        <v>#DIV/0!</v>
      </c>
      <c r="BM72" t="e">
        <f t="shared" si="3"/>
        <v>#DIV/0!</v>
      </c>
      <c r="BN72" t="e">
        <f t="shared" si="3"/>
        <v>#DIV/0!</v>
      </c>
      <c r="BO72" t="e">
        <f t="shared" si="3"/>
        <v>#DIV/0!</v>
      </c>
      <c r="BP72" t="e">
        <f t="shared" si="3"/>
        <v>#DIV/0!</v>
      </c>
      <c r="BQ72" t="e">
        <f t="shared" si="3"/>
        <v>#DIV/0!</v>
      </c>
      <c r="BR72" t="e">
        <f t="shared" si="3"/>
        <v>#DIV/0!</v>
      </c>
      <c r="BS72" t="e">
        <f t="shared" si="3"/>
        <v>#DIV/0!</v>
      </c>
      <c r="BT72" t="e">
        <f t="shared" si="3"/>
        <v>#DIV/0!</v>
      </c>
      <c r="BU72" t="e">
        <f t="shared" si="3"/>
        <v>#DIV/0!</v>
      </c>
      <c r="BV72" t="e">
        <f t="shared" si="3"/>
        <v>#DIV/0!</v>
      </c>
      <c r="BW72" t="e">
        <f t="shared" si="3"/>
        <v>#DIV/0!</v>
      </c>
      <c r="BX72" t="e">
        <f t="shared" ref="BX72:EI72" si="4">BW72</f>
        <v>#DIV/0!</v>
      </c>
      <c r="BY72" t="e">
        <f t="shared" si="4"/>
        <v>#DIV/0!</v>
      </c>
      <c r="BZ72" t="e">
        <f t="shared" si="4"/>
        <v>#DIV/0!</v>
      </c>
      <c r="CA72" t="e">
        <f t="shared" si="4"/>
        <v>#DIV/0!</v>
      </c>
      <c r="CB72" t="e">
        <f t="shared" si="4"/>
        <v>#DIV/0!</v>
      </c>
      <c r="CC72" t="e">
        <f t="shared" si="4"/>
        <v>#DIV/0!</v>
      </c>
      <c r="CD72" t="e">
        <f t="shared" si="4"/>
        <v>#DIV/0!</v>
      </c>
      <c r="CE72" t="e">
        <f t="shared" si="4"/>
        <v>#DIV/0!</v>
      </c>
      <c r="CF72" t="e">
        <f t="shared" si="4"/>
        <v>#DIV/0!</v>
      </c>
      <c r="CG72" t="e">
        <f t="shared" si="4"/>
        <v>#DIV/0!</v>
      </c>
      <c r="CH72" t="e">
        <f t="shared" si="4"/>
        <v>#DIV/0!</v>
      </c>
      <c r="CI72" t="e">
        <f t="shared" si="4"/>
        <v>#DIV/0!</v>
      </c>
      <c r="CJ72" t="e">
        <f t="shared" si="4"/>
        <v>#DIV/0!</v>
      </c>
      <c r="CK72" t="e">
        <f t="shared" si="4"/>
        <v>#DIV/0!</v>
      </c>
      <c r="CL72" t="e">
        <f t="shared" si="4"/>
        <v>#DIV/0!</v>
      </c>
      <c r="CM72" t="e">
        <f t="shared" si="4"/>
        <v>#DIV/0!</v>
      </c>
      <c r="CN72" t="e">
        <f t="shared" si="4"/>
        <v>#DIV/0!</v>
      </c>
      <c r="CO72" t="e">
        <f t="shared" si="4"/>
        <v>#DIV/0!</v>
      </c>
      <c r="CP72" t="e">
        <f t="shared" si="4"/>
        <v>#DIV/0!</v>
      </c>
      <c r="CQ72" t="e">
        <f t="shared" si="4"/>
        <v>#DIV/0!</v>
      </c>
      <c r="CR72" t="e">
        <f t="shared" si="4"/>
        <v>#DIV/0!</v>
      </c>
      <c r="CS72" t="e">
        <f t="shared" si="4"/>
        <v>#DIV/0!</v>
      </c>
      <c r="CT72" t="e">
        <f t="shared" si="4"/>
        <v>#DIV/0!</v>
      </c>
      <c r="CU72" t="e">
        <f t="shared" si="4"/>
        <v>#DIV/0!</v>
      </c>
      <c r="CV72" t="e">
        <f t="shared" si="4"/>
        <v>#DIV/0!</v>
      </c>
      <c r="CW72" t="e">
        <f t="shared" si="4"/>
        <v>#DIV/0!</v>
      </c>
      <c r="CX72" t="e">
        <f t="shared" si="4"/>
        <v>#DIV/0!</v>
      </c>
      <c r="CY72" t="e">
        <f t="shared" si="4"/>
        <v>#DIV/0!</v>
      </c>
      <c r="CZ72" t="e">
        <f t="shared" si="4"/>
        <v>#DIV/0!</v>
      </c>
      <c r="DA72" t="e">
        <f t="shared" si="4"/>
        <v>#DIV/0!</v>
      </c>
      <c r="DB72" t="e">
        <f t="shared" si="4"/>
        <v>#DIV/0!</v>
      </c>
      <c r="DC72" t="e">
        <f t="shared" si="4"/>
        <v>#DIV/0!</v>
      </c>
      <c r="DD72" t="e">
        <f t="shared" si="4"/>
        <v>#DIV/0!</v>
      </c>
      <c r="DE72" t="e">
        <f t="shared" si="4"/>
        <v>#DIV/0!</v>
      </c>
      <c r="DF72" t="e">
        <f t="shared" si="4"/>
        <v>#DIV/0!</v>
      </c>
      <c r="DG72" t="e">
        <f t="shared" si="4"/>
        <v>#DIV/0!</v>
      </c>
      <c r="DH72" t="e">
        <f t="shared" si="4"/>
        <v>#DIV/0!</v>
      </c>
      <c r="DI72" t="e">
        <f t="shared" si="4"/>
        <v>#DIV/0!</v>
      </c>
      <c r="DJ72" t="e">
        <f t="shared" si="4"/>
        <v>#DIV/0!</v>
      </c>
      <c r="DK72" t="e">
        <f t="shared" si="4"/>
        <v>#DIV/0!</v>
      </c>
      <c r="DL72" t="e">
        <f t="shared" si="4"/>
        <v>#DIV/0!</v>
      </c>
      <c r="DM72" t="e">
        <f t="shared" si="4"/>
        <v>#DIV/0!</v>
      </c>
      <c r="DN72" t="e">
        <f t="shared" si="4"/>
        <v>#DIV/0!</v>
      </c>
      <c r="DO72" t="e">
        <f t="shared" si="4"/>
        <v>#DIV/0!</v>
      </c>
      <c r="DP72" t="e">
        <f t="shared" si="4"/>
        <v>#DIV/0!</v>
      </c>
      <c r="DQ72" t="e">
        <f t="shared" si="4"/>
        <v>#DIV/0!</v>
      </c>
      <c r="DR72" t="e">
        <f t="shared" si="4"/>
        <v>#DIV/0!</v>
      </c>
      <c r="DS72" t="e">
        <f t="shared" si="4"/>
        <v>#DIV/0!</v>
      </c>
      <c r="DT72" t="e">
        <f t="shared" si="4"/>
        <v>#DIV/0!</v>
      </c>
      <c r="DU72" t="e">
        <f t="shared" si="4"/>
        <v>#DIV/0!</v>
      </c>
      <c r="DV72" t="e">
        <f t="shared" si="4"/>
        <v>#DIV/0!</v>
      </c>
      <c r="DW72" t="e">
        <f t="shared" si="4"/>
        <v>#DIV/0!</v>
      </c>
      <c r="DX72" t="e">
        <f t="shared" si="4"/>
        <v>#DIV/0!</v>
      </c>
      <c r="DY72" t="e">
        <f t="shared" si="4"/>
        <v>#DIV/0!</v>
      </c>
      <c r="DZ72" t="e">
        <f t="shared" si="4"/>
        <v>#DIV/0!</v>
      </c>
      <c r="EA72" t="e">
        <f t="shared" si="4"/>
        <v>#DIV/0!</v>
      </c>
      <c r="EB72" t="e">
        <f t="shared" si="4"/>
        <v>#DIV/0!</v>
      </c>
      <c r="EC72" t="e">
        <f t="shared" si="4"/>
        <v>#DIV/0!</v>
      </c>
      <c r="ED72" t="e">
        <f t="shared" si="4"/>
        <v>#DIV/0!</v>
      </c>
      <c r="EE72" t="e">
        <f t="shared" si="4"/>
        <v>#DIV/0!</v>
      </c>
      <c r="EF72" t="e">
        <f t="shared" si="4"/>
        <v>#DIV/0!</v>
      </c>
      <c r="EG72" t="e">
        <f t="shared" si="4"/>
        <v>#DIV/0!</v>
      </c>
      <c r="EH72" t="e">
        <f t="shared" si="4"/>
        <v>#DIV/0!</v>
      </c>
      <c r="EI72" t="e">
        <f t="shared" si="4"/>
        <v>#DIV/0!</v>
      </c>
      <c r="EJ72" t="e">
        <f t="shared" ref="EJ72:GA72" si="5">EI72</f>
        <v>#DIV/0!</v>
      </c>
      <c r="EK72" t="e">
        <f t="shared" si="5"/>
        <v>#DIV/0!</v>
      </c>
      <c r="EL72" t="e">
        <f t="shared" si="5"/>
        <v>#DIV/0!</v>
      </c>
      <c r="EM72" t="e">
        <f t="shared" si="5"/>
        <v>#DIV/0!</v>
      </c>
      <c r="EN72" t="e">
        <f t="shared" si="5"/>
        <v>#DIV/0!</v>
      </c>
      <c r="EO72" t="e">
        <f t="shared" si="5"/>
        <v>#DIV/0!</v>
      </c>
      <c r="EP72" t="e">
        <f t="shared" si="5"/>
        <v>#DIV/0!</v>
      </c>
      <c r="EQ72" t="e">
        <f t="shared" si="5"/>
        <v>#DIV/0!</v>
      </c>
      <c r="ER72" t="e">
        <f t="shared" si="5"/>
        <v>#DIV/0!</v>
      </c>
      <c r="ES72" t="e">
        <f t="shared" si="5"/>
        <v>#DIV/0!</v>
      </c>
      <c r="ET72" t="e">
        <f t="shared" si="5"/>
        <v>#DIV/0!</v>
      </c>
      <c r="EU72" t="e">
        <f t="shared" si="5"/>
        <v>#DIV/0!</v>
      </c>
      <c r="EV72" t="e">
        <f t="shared" si="5"/>
        <v>#DIV/0!</v>
      </c>
      <c r="EW72" t="e">
        <f t="shared" si="5"/>
        <v>#DIV/0!</v>
      </c>
      <c r="EX72" t="e">
        <f t="shared" si="5"/>
        <v>#DIV/0!</v>
      </c>
      <c r="EY72" t="e">
        <f t="shared" si="5"/>
        <v>#DIV/0!</v>
      </c>
      <c r="EZ72" t="e">
        <f t="shared" si="5"/>
        <v>#DIV/0!</v>
      </c>
      <c r="FA72" t="e">
        <f t="shared" si="5"/>
        <v>#DIV/0!</v>
      </c>
      <c r="FB72" t="e">
        <f t="shared" si="5"/>
        <v>#DIV/0!</v>
      </c>
      <c r="FC72" t="e">
        <f t="shared" si="5"/>
        <v>#DIV/0!</v>
      </c>
      <c r="FD72" t="e">
        <f t="shared" si="5"/>
        <v>#DIV/0!</v>
      </c>
      <c r="FE72" t="e">
        <f t="shared" si="5"/>
        <v>#DIV/0!</v>
      </c>
      <c r="FF72" t="e">
        <f t="shared" si="5"/>
        <v>#DIV/0!</v>
      </c>
      <c r="FG72" t="e">
        <f t="shared" si="5"/>
        <v>#DIV/0!</v>
      </c>
      <c r="FH72" t="e">
        <f t="shared" si="5"/>
        <v>#DIV/0!</v>
      </c>
      <c r="FI72" t="e">
        <f t="shared" si="5"/>
        <v>#DIV/0!</v>
      </c>
      <c r="FJ72" t="e">
        <f t="shared" si="5"/>
        <v>#DIV/0!</v>
      </c>
      <c r="FK72" t="e">
        <f t="shared" si="5"/>
        <v>#DIV/0!</v>
      </c>
      <c r="FL72" t="e">
        <f t="shared" si="5"/>
        <v>#DIV/0!</v>
      </c>
      <c r="FM72" t="e">
        <f t="shared" si="5"/>
        <v>#DIV/0!</v>
      </c>
      <c r="FN72" t="e">
        <f t="shared" si="5"/>
        <v>#DIV/0!</v>
      </c>
      <c r="FO72" t="e">
        <f t="shared" si="5"/>
        <v>#DIV/0!</v>
      </c>
      <c r="FP72" t="e">
        <f t="shared" si="5"/>
        <v>#DIV/0!</v>
      </c>
      <c r="FQ72" t="e">
        <f t="shared" si="5"/>
        <v>#DIV/0!</v>
      </c>
      <c r="FR72" t="e">
        <f t="shared" si="5"/>
        <v>#DIV/0!</v>
      </c>
      <c r="FS72" t="e">
        <f t="shared" si="5"/>
        <v>#DIV/0!</v>
      </c>
      <c r="FT72" t="e">
        <f t="shared" si="5"/>
        <v>#DIV/0!</v>
      </c>
      <c r="FU72" t="e">
        <f t="shared" si="5"/>
        <v>#DIV/0!</v>
      </c>
      <c r="FV72" t="e">
        <f t="shared" si="5"/>
        <v>#DIV/0!</v>
      </c>
      <c r="FW72" t="e">
        <f t="shared" si="5"/>
        <v>#DIV/0!</v>
      </c>
      <c r="FX72" t="e">
        <f t="shared" si="5"/>
        <v>#DIV/0!</v>
      </c>
      <c r="FY72" t="e">
        <f t="shared" si="5"/>
        <v>#DIV/0!</v>
      </c>
      <c r="FZ72" t="e">
        <f t="shared" si="5"/>
        <v>#DIV/0!</v>
      </c>
      <c r="GA72" t="e">
        <f t="shared" si="5"/>
        <v>#DIV/0!</v>
      </c>
    </row>
    <row r="73" spans="1:183">
      <c r="A73" s="10" t="s">
        <v>32</v>
      </c>
      <c r="B73" s="29" t="e">
        <f>B72/C72/D72/E72/F72/G72/H72</f>
        <v>#DIV/0!</v>
      </c>
      <c r="I73" t="s">
        <v>32</v>
      </c>
      <c r="J73" s="30" t="e">
        <f>$B$72/$C$72/$D$72/$E$72/J83/$H$72</f>
        <v>#DIV/0!</v>
      </c>
      <c r="K73" s="30" t="e">
        <f t="shared" ref="K73:BV73" si="6">$B$72/$C$72/$D$72/$E$72/K83/$H$72</f>
        <v>#DIV/0!</v>
      </c>
      <c r="L73" s="30" t="e">
        <f t="shared" si="6"/>
        <v>#DIV/0!</v>
      </c>
      <c r="M73" s="30" t="e">
        <f t="shared" si="6"/>
        <v>#DIV/0!</v>
      </c>
      <c r="N73" s="30" t="e">
        <f t="shared" si="6"/>
        <v>#DIV/0!</v>
      </c>
      <c r="O73" s="30" t="e">
        <f t="shared" si="6"/>
        <v>#DIV/0!</v>
      </c>
      <c r="P73" s="30" t="e">
        <f t="shared" si="6"/>
        <v>#DIV/0!</v>
      </c>
      <c r="Q73" s="30" t="e">
        <f t="shared" si="6"/>
        <v>#DIV/0!</v>
      </c>
      <c r="R73" s="30" t="e">
        <f t="shared" si="6"/>
        <v>#DIV/0!</v>
      </c>
      <c r="S73" s="30" t="e">
        <f t="shared" si="6"/>
        <v>#DIV/0!</v>
      </c>
      <c r="T73" s="30" t="e">
        <f t="shared" si="6"/>
        <v>#DIV/0!</v>
      </c>
      <c r="U73" s="30" t="e">
        <f t="shared" si="6"/>
        <v>#DIV/0!</v>
      </c>
      <c r="V73" s="30" t="e">
        <f t="shared" si="6"/>
        <v>#DIV/0!</v>
      </c>
      <c r="W73" s="30" t="e">
        <f t="shared" si="6"/>
        <v>#DIV/0!</v>
      </c>
      <c r="X73" s="30" t="e">
        <f t="shared" si="6"/>
        <v>#DIV/0!</v>
      </c>
      <c r="Y73" s="30" t="e">
        <f t="shared" si="6"/>
        <v>#DIV/0!</v>
      </c>
      <c r="Z73" s="30" t="e">
        <f t="shared" si="6"/>
        <v>#DIV/0!</v>
      </c>
      <c r="AA73" s="30" t="e">
        <f t="shared" si="6"/>
        <v>#DIV/0!</v>
      </c>
      <c r="AB73" s="30" t="e">
        <f t="shared" si="6"/>
        <v>#DIV/0!</v>
      </c>
      <c r="AC73" s="30" t="e">
        <f t="shared" si="6"/>
        <v>#DIV/0!</v>
      </c>
      <c r="AD73" s="30" t="e">
        <f t="shared" si="6"/>
        <v>#DIV/0!</v>
      </c>
      <c r="AE73" s="30" t="e">
        <f t="shared" si="6"/>
        <v>#DIV/0!</v>
      </c>
      <c r="AF73" s="30" t="e">
        <f t="shared" si="6"/>
        <v>#DIV/0!</v>
      </c>
      <c r="AG73" s="30" t="e">
        <f t="shared" si="6"/>
        <v>#DIV/0!</v>
      </c>
      <c r="AH73" s="30" t="e">
        <f t="shared" si="6"/>
        <v>#DIV/0!</v>
      </c>
      <c r="AI73" s="30" t="e">
        <f t="shared" si="6"/>
        <v>#DIV/0!</v>
      </c>
      <c r="AJ73" s="30" t="e">
        <f t="shared" si="6"/>
        <v>#DIV/0!</v>
      </c>
      <c r="AK73" s="30" t="e">
        <f t="shared" si="6"/>
        <v>#DIV/0!</v>
      </c>
      <c r="AL73" s="30" t="e">
        <f t="shared" si="6"/>
        <v>#DIV/0!</v>
      </c>
      <c r="AM73" s="30" t="e">
        <f t="shared" si="6"/>
        <v>#DIV/0!</v>
      </c>
      <c r="AN73" s="30" t="e">
        <f t="shared" si="6"/>
        <v>#DIV/0!</v>
      </c>
      <c r="AO73" s="30" t="e">
        <f t="shared" si="6"/>
        <v>#DIV/0!</v>
      </c>
      <c r="AP73" s="30" t="e">
        <f t="shared" si="6"/>
        <v>#DIV/0!</v>
      </c>
      <c r="AQ73" s="30" t="e">
        <f t="shared" si="6"/>
        <v>#DIV/0!</v>
      </c>
      <c r="AR73" s="30" t="e">
        <f t="shared" si="6"/>
        <v>#DIV/0!</v>
      </c>
      <c r="AS73" s="30" t="e">
        <f t="shared" si="6"/>
        <v>#DIV/0!</v>
      </c>
      <c r="AT73" s="30" t="e">
        <f t="shared" si="6"/>
        <v>#DIV/0!</v>
      </c>
      <c r="AU73" s="30" t="e">
        <f t="shared" si="6"/>
        <v>#DIV/0!</v>
      </c>
      <c r="AV73" s="30" t="e">
        <f t="shared" si="6"/>
        <v>#DIV/0!</v>
      </c>
      <c r="AW73" s="30" t="e">
        <f t="shared" si="6"/>
        <v>#DIV/0!</v>
      </c>
      <c r="AX73" s="30" t="e">
        <f t="shared" si="6"/>
        <v>#DIV/0!</v>
      </c>
      <c r="AY73" s="30" t="e">
        <f t="shared" si="6"/>
        <v>#DIV/0!</v>
      </c>
      <c r="AZ73" s="30" t="e">
        <f t="shared" si="6"/>
        <v>#DIV/0!</v>
      </c>
      <c r="BA73" s="30" t="e">
        <f t="shared" si="6"/>
        <v>#DIV/0!</v>
      </c>
      <c r="BB73" s="30" t="e">
        <f t="shared" si="6"/>
        <v>#DIV/0!</v>
      </c>
      <c r="BC73" s="30" t="e">
        <f t="shared" si="6"/>
        <v>#DIV/0!</v>
      </c>
      <c r="BD73" s="30" t="e">
        <f t="shared" si="6"/>
        <v>#DIV/0!</v>
      </c>
      <c r="BE73" s="30" t="e">
        <f t="shared" si="6"/>
        <v>#DIV/0!</v>
      </c>
      <c r="BF73" s="30" t="e">
        <f t="shared" si="6"/>
        <v>#DIV/0!</v>
      </c>
      <c r="BG73" s="30" t="e">
        <f t="shared" si="6"/>
        <v>#DIV/0!</v>
      </c>
      <c r="BH73" s="30" t="e">
        <f t="shared" si="6"/>
        <v>#DIV/0!</v>
      </c>
      <c r="BI73" s="30" t="e">
        <f t="shared" si="6"/>
        <v>#DIV/0!</v>
      </c>
      <c r="BJ73" s="30" t="e">
        <f t="shared" si="6"/>
        <v>#DIV/0!</v>
      </c>
      <c r="BK73" s="30" t="e">
        <f t="shared" si="6"/>
        <v>#DIV/0!</v>
      </c>
      <c r="BL73" s="30" t="e">
        <f t="shared" si="6"/>
        <v>#DIV/0!</v>
      </c>
      <c r="BM73" s="30" t="e">
        <f t="shared" si="6"/>
        <v>#DIV/0!</v>
      </c>
      <c r="BN73" s="30" t="e">
        <f t="shared" si="6"/>
        <v>#DIV/0!</v>
      </c>
      <c r="BO73" s="30" t="e">
        <f t="shared" si="6"/>
        <v>#DIV/0!</v>
      </c>
      <c r="BP73" s="30" t="e">
        <f t="shared" si="6"/>
        <v>#DIV/0!</v>
      </c>
      <c r="BQ73" s="30" t="e">
        <f t="shared" si="6"/>
        <v>#DIV/0!</v>
      </c>
      <c r="BR73" s="30" t="e">
        <f t="shared" si="6"/>
        <v>#DIV/0!</v>
      </c>
      <c r="BS73" s="30" t="e">
        <f t="shared" si="6"/>
        <v>#DIV/0!</v>
      </c>
      <c r="BT73" s="30" t="e">
        <f t="shared" si="6"/>
        <v>#DIV/0!</v>
      </c>
      <c r="BU73" s="30" t="e">
        <f t="shared" si="6"/>
        <v>#DIV/0!</v>
      </c>
      <c r="BV73" s="30" t="e">
        <f t="shared" si="6"/>
        <v>#DIV/0!</v>
      </c>
      <c r="BW73" s="30" t="e">
        <f t="shared" ref="BW73:EH73" si="7">$B$72/$C$72/$D$72/$E$72/BW83/$H$72</f>
        <v>#DIV/0!</v>
      </c>
      <c r="BX73" s="30" t="e">
        <f t="shared" si="7"/>
        <v>#DIV/0!</v>
      </c>
      <c r="BY73" s="30" t="e">
        <f t="shared" si="7"/>
        <v>#DIV/0!</v>
      </c>
      <c r="BZ73" s="30" t="e">
        <f t="shared" si="7"/>
        <v>#DIV/0!</v>
      </c>
      <c r="CA73" s="30" t="e">
        <f t="shared" si="7"/>
        <v>#DIV/0!</v>
      </c>
      <c r="CB73" s="30" t="e">
        <f t="shared" si="7"/>
        <v>#DIV/0!</v>
      </c>
      <c r="CC73" s="30" t="e">
        <f t="shared" si="7"/>
        <v>#DIV/0!</v>
      </c>
      <c r="CD73" s="30" t="e">
        <f t="shared" si="7"/>
        <v>#DIV/0!</v>
      </c>
      <c r="CE73" s="30" t="e">
        <f t="shared" si="7"/>
        <v>#DIV/0!</v>
      </c>
      <c r="CF73" s="30" t="e">
        <f t="shared" si="7"/>
        <v>#DIV/0!</v>
      </c>
      <c r="CG73" s="30" t="e">
        <f t="shared" si="7"/>
        <v>#DIV/0!</v>
      </c>
      <c r="CH73" s="30" t="e">
        <f t="shared" si="7"/>
        <v>#DIV/0!</v>
      </c>
      <c r="CI73" s="30" t="e">
        <f t="shared" si="7"/>
        <v>#DIV/0!</v>
      </c>
      <c r="CJ73" s="30" t="e">
        <f t="shared" si="7"/>
        <v>#DIV/0!</v>
      </c>
      <c r="CK73" s="30" t="e">
        <f t="shared" si="7"/>
        <v>#DIV/0!</v>
      </c>
      <c r="CL73" s="30" t="e">
        <f t="shared" si="7"/>
        <v>#DIV/0!</v>
      </c>
      <c r="CM73" s="30" t="e">
        <f t="shared" si="7"/>
        <v>#DIV/0!</v>
      </c>
      <c r="CN73" s="30" t="e">
        <f t="shared" si="7"/>
        <v>#DIV/0!</v>
      </c>
      <c r="CO73" s="30" t="e">
        <f t="shared" si="7"/>
        <v>#DIV/0!</v>
      </c>
      <c r="CP73" s="30" t="e">
        <f t="shared" si="7"/>
        <v>#DIV/0!</v>
      </c>
      <c r="CQ73" s="30" t="e">
        <f t="shared" si="7"/>
        <v>#DIV/0!</v>
      </c>
      <c r="CR73" s="30" t="e">
        <f t="shared" si="7"/>
        <v>#DIV/0!</v>
      </c>
      <c r="CS73" s="30" t="e">
        <f t="shared" si="7"/>
        <v>#DIV/0!</v>
      </c>
      <c r="CT73" s="30" t="e">
        <f t="shared" si="7"/>
        <v>#DIV/0!</v>
      </c>
      <c r="CU73" s="30" t="e">
        <f t="shared" si="7"/>
        <v>#DIV/0!</v>
      </c>
      <c r="CV73" s="30" t="e">
        <f t="shared" si="7"/>
        <v>#DIV/0!</v>
      </c>
      <c r="CW73" s="30" t="e">
        <f t="shared" si="7"/>
        <v>#DIV/0!</v>
      </c>
      <c r="CX73" s="30" t="e">
        <f t="shared" si="7"/>
        <v>#DIV/0!</v>
      </c>
      <c r="CY73" s="30" t="e">
        <f t="shared" si="7"/>
        <v>#DIV/0!</v>
      </c>
      <c r="CZ73" s="30" t="e">
        <f t="shared" si="7"/>
        <v>#DIV/0!</v>
      </c>
      <c r="DA73" s="30" t="e">
        <f t="shared" si="7"/>
        <v>#DIV/0!</v>
      </c>
      <c r="DB73" s="30" t="e">
        <f t="shared" si="7"/>
        <v>#DIV/0!</v>
      </c>
      <c r="DC73" s="30" t="e">
        <f t="shared" si="7"/>
        <v>#DIV/0!</v>
      </c>
      <c r="DD73" s="30" t="e">
        <f t="shared" si="7"/>
        <v>#DIV/0!</v>
      </c>
      <c r="DE73" s="30" t="e">
        <f t="shared" si="7"/>
        <v>#DIV/0!</v>
      </c>
      <c r="DF73" s="30" t="e">
        <f t="shared" si="7"/>
        <v>#DIV/0!</v>
      </c>
      <c r="DG73" s="30" t="e">
        <f t="shared" si="7"/>
        <v>#DIV/0!</v>
      </c>
      <c r="DH73" s="30" t="e">
        <f t="shared" si="7"/>
        <v>#DIV/0!</v>
      </c>
      <c r="DI73" s="30" t="e">
        <f t="shared" si="7"/>
        <v>#DIV/0!</v>
      </c>
      <c r="DJ73" s="30" t="e">
        <f t="shared" si="7"/>
        <v>#DIV/0!</v>
      </c>
      <c r="DK73" s="30" t="e">
        <f t="shared" si="7"/>
        <v>#DIV/0!</v>
      </c>
      <c r="DL73" s="30" t="e">
        <f t="shared" si="7"/>
        <v>#DIV/0!</v>
      </c>
      <c r="DM73" s="30" t="e">
        <f t="shared" si="7"/>
        <v>#DIV/0!</v>
      </c>
      <c r="DN73" s="30" t="e">
        <f t="shared" si="7"/>
        <v>#DIV/0!</v>
      </c>
      <c r="DO73" s="30" t="e">
        <f t="shared" si="7"/>
        <v>#DIV/0!</v>
      </c>
      <c r="DP73" s="30" t="e">
        <f t="shared" si="7"/>
        <v>#DIV/0!</v>
      </c>
      <c r="DQ73" s="30" t="e">
        <f t="shared" si="7"/>
        <v>#DIV/0!</v>
      </c>
      <c r="DR73" s="30" t="e">
        <f t="shared" si="7"/>
        <v>#DIV/0!</v>
      </c>
      <c r="DS73" s="30" t="e">
        <f t="shared" si="7"/>
        <v>#DIV/0!</v>
      </c>
      <c r="DT73" s="30" t="e">
        <f t="shared" si="7"/>
        <v>#DIV/0!</v>
      </c>
      <c r="DU73" s="30" t="e">
        <f t="shared" si="7"/>
        <v>#DIV/0!</v>
      </c>
      <c r="DV73" s="30" t="e">
        <f t="shared" si="7"/>
        <v>#DIV/0!</v>
      </c>
      <c r="DW73" s="30" t="e">
        <f t="shared" si="7"/>
        <v>#DIV/0!</v>
      </c>
      <c r="DX73" s="30" t="e">
        <f t="shared" si="7"/>
        <v>#DIV/0!</v>
      </c>
      <c r="DY73" s="30" t="e">
        <f t="shared" si="7"/>
        <v>#DIV/0!</v>
      </c>
      <c r="DZ73" s="30" t="e">
        <f t="shared" si="7"/>
        <v>#DIV/0!</v>
      </c>
      <c r="EA73" s="30" t="e">
        <f t="shared" si="7"/>
        <v>#DIV/0!</v>
      </c>
      <c r="EB73" s="30" t="e">
        <f t="shared" si="7"/>
        <v>#DIV/0!</v>
      </c>
      <c r="EC73" s="30" t="e">
        <f t="shared" si="7"/>
        <v>#DIV/0!</v>
      </c>
      <c r="ED73" s="30" t="e">
        <f t="shared" si="7"/>
        <v>#DIV/0!</v>
      </c>
      <c r="EE73" s="30" t="e">
        <f t="shared" si="7"/>
        <v>#DIV/0!</v>
      </c>
      <c r="EF73" s="30" t="e">
        <f t="shared" si="7"/>
        <v>#DIV/0!</v>
      </c>
      <c r="EG73" s="30" t="e">
        <f t="shared" si="7"/>
        <v>#DIV/0!</v>
      </c>
      <c r="EH73" s="30" t="e">
        <f t="shared" si="7"/>
        <v>#DIV/0!</v>
      </c>
      <c r="EI73" s="30" t="e">
        <f t="shared" ref="EI73:GA73" si="8">$B$72/$C$72/$D$72/$E$72/EI83/$H$72</f>
        <v>#DIV/0!</v>
      </c>
      <c r="EJ73" s="30" t="e">
        <f t="shared" si="8"/>
        <v>#DIV/0!</v>
      </c>
      <c r="EK73" s="30" t="e">
        <f t="shared" si="8"/>
        <v>#DIV/0!</v>
      </c>
      <c r="EL73" s="30" t="e">
        <f t="shared" si="8"/>
        <v>#DIV/0!</v>
      </c>
      <c r="EM73" s="30" t="e">
        <f t="shared" si="8"/>
        <v>#DIV/0!</v>
      </c>
      <c r="EN73" s="30" t="e">
        <f t="shared" si="8"/>
        <v>#DIV/0!</v>
      </c>
      <c r="EO73" s="30" t="e">
        <f t="shared" si="8"/>
        <v>#DIV/0!</v>
      </c>
      <c r="EP73" s="30" t="e">
        <f t="shared" si="8"/>
        <v>#DIV/0!</v>
      </c>
      <c r="EQ73" s="30" t="e">
        <f t="shared" si="8"/>
        <v>#DIV/0!</v>
      </c>
      <c r="ER73" s="30" t="e">
        <f t="shared" si="8"/>
        <v>#DIV/0!</v>
      </c>
      <c r="ES73" s="30" t="e">
        <f t="shared" si="8"/>
        <v>#DIV/0!</v>
      </c>
      <c r="ET73" s="30" t="e">
        <f t="shared" si="8"/>
        <v>#DIV/0!</v>
      </c>
      <c r="EU73" s="30" t="e">
        <f t="shared" si="8"/>
        <v>#DIV/0!</v>
      </c>
      <c r="EV73" s="30" t="e">
        <f t="shared" si="8"/>
        <v>#DIV/0!</v>
      </c>
      <c r="EW73" s="30" t="e">
        <f t="shared" si="8"/>
        <v>#DIV/0!</v>
      </c>
      <c r="EX73" s="30" t="e">
        <f t="shared" si="8"/>
        <v>#DIV/0!</v>
      </c>
      <c r="EY73" s="30" t="e">
        <f t="shared" si="8"/>
        <v>#DIV/0!</v>
      </c>
      <c r="EZ73" s="30" t="e">
        <f t="shared" si="8"/>
        <v>#DIV/0!</v>
      </c>
      <c r="FA73" s="30" t="e">
        <f t="shared" si="8"/>
        <v>#DIV/0!</v>
      </c>
      <c r="FB73" s="30" t="e">
        <f t="shared" si="8"/>
        <v>#DIV/0!</v>
      </c>
      <c r="FC73" s="30" t="e">
        <f t="shared" si="8"/>
        <v>#DIV/0!</v>
      </c>
      <c r="FD73" s="30" t="e">
        <f t="shared" si="8"/>
        <v>#DIV/0!</v>
      </c>
      <c r="FE73" s="30" t="e">
        <f t="shared" si="8"/>
        <v>#DIV/0!</v>
      </c>
      <c r="FF73" s="30" t="e">
        <f t="shared" si="8"/>
        <v>#DIV/0!</v>
      </c>
      <c r="FG73" s="30" t="e">
        <f t="shared" si="8"/>
        <v>#DIV/0!</v>
      </c>
      <c r="FH73" s="30" t="e">
        <f t="shared" si="8"/>
        <v>#DIV/0!</v>
      </c>
      <c r="FI73" s="30" t="e">
        <f t="shared" si="8"/>
        <v>#DIV/0!</v>
      </c>
      <c r="FJ73" s="30" t="e">
        <f t="shared" si="8"/>
        <v>#DIV/0!</v>
      </c>
      <c r="FK73" s="30" t="e">
        <f t="shared" si="8"/>
        <v>#DIV/0!</v>
      </c>
      <c r="FL73" s="30" t="e">
        <f t="shared" si="8"/>
        <v>#DIV/0!</v>
      </c>
      <c r="FM73" s="30" t="e">
        <f t="shared" si="8"/>
        <v>#DIV/0!</v>
      </c>
      <c r="FN73" s="30" t="e">
        <f t="shared" si="8"/>
        <v>#DIV/0!</v>
      </c>
      <c r="FO73" s="30" t="e">
        <f t="shared" si="8"/>
        <v>#DIV/0!</v>
      </c>
      <c r="FP73" s="30" t="e">
        <f t="shared" si="8"/>
        <v>#DIV/0!</v>
      </c>
      <c r="FQ73" s="30" t="e">
        <f t="shared" si="8"/>
        <v>#DIV/0!</v>
      </c>
      <c r="FR73" s="30" t="e">
        <f t="shared" si="8"/>
        <v>#DIV/0!</v>
      </c>
      <c r="FS73" s="30" t="e">
        <f t="shared" si="8"/>
        <v>#DIV/0!</v>
      </c>
      <c r="FT73" s="30" t="e">
        <f t="shared" si="8"/>
        <v>#DIV/0!</v>
      </c>
      <c r="FU73" s="30" t="e">
        <f t="shared" si="8"/>
        <v>#DIV/0!</v>
      </c>
      <c r="FV73" s="30" t="e">
        <f t="shared" si="8"/>
        <v>#DIV/0!</v>
      </c>
      <c r="FW73" s="30" t="e">
        <f t="shared" si="8"/>
        <v>#DIV/0!</v>
      </c>
      <c r="FX73" s="30" t="e">
        <f t="shared" si="8"/>
        <v>#DIV/0!</v>
      </c>
      <c r="FY73" s="30" t="e">
        <f t="shared" si="8"/>
        <v>#DIV/0!</v>
      </c>
      <c r="FZ73" s="30" t="e">
        <f t="shared" si="8"/>
        <v>#DIV/0!</v>
      </c>
      <c r="GA73" s="30" t="e">
        <f t="shared" si="8"/>
        <v>#DIV/0!</v>
      </c>
    </row>
    <row r="76" spans="1:183">
      <c r="F76" t="s">
        <v>42</v>
      </c>
      <c r="G76" s="30" t="e">
        <f>MAX(J72,J73)</f>
        <v>#DIV/0!</v>
      </c>
      <c r="I76" t="s">
        <v>40</v>
      </c>
      <c r="J76" s="30" t="e">
        <f>MIN($J$26,J71,MAX(J72,J73))</f>
        <v>#DIV/0!</v>
      </c>
      <c r="K76" s="30" t="e">
        <f t="shared" ref="K76:BU76" si="9">MIN($J$26,K71,MAX(K72,K73))</f>
        <v>#DIV/0!</v>
      </c>
      <c r="L76" s="30" t="e">
        <f t="shared" si="9"/>
        <v>#DIV/0!</v>
      </c>
      <c r="M76" s="30" t="e">
        <f t="shared" si="9"/>
        <v>#DIV/0!</v>
      </c>
      <c r="N76" s="30" t="e">
        <f t="shared" si="9"/>
        <v>#DIV/0!</v>
      </c>
      <c r="O76" s="30" t="e">
        <f t="shared" si="9"/>
        <v>#DIV/0!</v>
      </c>
      <c r="P76" s="30" t="e">
        <f t="shared" si="9"/>
        <v>#DIV/0!</v>
      </c>
      <c r="Q76" s="30" t="e">
        <f t="shared" si="9"/>
        <v>#DIV/0!</v>
      </c>
      <c r="R76" s="30" t="e">
        <f t="shared" si="9"/>
        <v>#DIV/0!</v>
      </c>
      <c r="S76" s="30" t="e">
        <f t="shared" si="9"/>
        <v>#DIV/0!</v>
      </c>
      <c r="T76" s="30" t="e">
        <f t="shared" si="9"/>
        <v>#DIV/0!</v>
      </c>
      <c r="U76" s="30" t="e">
        <f t="shared" si="9"/>
        <v>#DIV/0!</v>
      </c>
      <c r="V76" s="30" t="e">
        <f t="shared" si="9"/>
        <v>#DIV/0!</v>
      </c>
      <c r="W76" s="30" t="e">
        <f t="shared" si="9"/>
        <v>#DIV/0!</v>
      </c>
      <c r="X76" s="30" t="e">
        <f t="shared" si="9"/>
        <v>#DIV/0!</v>
      </c>
      <c r="Y76" s="30" t="e">
        <f t="shared" si="9"/>
        <v>#DIV/0!</v>
      </c>
      <c r="Z76" s="30" t="e">
        <f t="shared" si="9"/>
        <v>#DIV/0!</v>
      </c>
      <c r="AA76" s="30" t="e">
        <f t="shared" si="9"/>
        <v>#DIV/0!</v>
      </c>
      <c r="AB76" s="30" t="e">
        <f t="shared" si="9"/>
        <v>#DIV/0!</v>
      </c>
      <c r="AC76" s="30" t="e">
        <f t="shared" si="9"/>
        <v>#DIV/0!</v>
      </c>
      <c r="AD76" s="30" t="e">
        <f t="shared" si="9"/>
        <v>#DIV/0!</v>
      </c>
      <c r="AE76" s="30" t="e">
        <f t="shared" si="9"/>
        <v>#DIV/0!</v>
      </c>
      <c r="AF76" s="30" t="e">
        <f t="shared" si="9"/>
        <v>#DIV/0!</v>
      </c>
      <c r="AG76" s="30" t="e">
        <f t="shared" si="9"/>
        <v>#DIV/0!</v>
      </c>
      <c r="AH76" s="30" t="e">
        <f t="shared" si="9"/>
        <v>#DIV/0!</v>
      </c>
      <c r="AI76" s="30" t="e">
        <f t="shared" si="9"/>
        <v>#DIV/0!</v>
      </c>
      <c r="AJ76" s="30" t="e">
        <f t="shared" si="9"/>
        <v>#DIV/0!</v>
      </c>
      <c r="AK76" s="30" t="e">
        <f t="shared" si="9"/>
        <v>#DIV/0!</v>
      </c>
      <c r="AL76" s="30" t="e">
        <f t="shared" si="9"/>
        <v>#DIV/0!</v>
      </c>
      <c r="AM76" s="30" t="e">
        <f t="shared" si="9"/>
        <v>#DIV/0!</v>
      </c>
      <c r="AN76" s="30" t="e">
        <f t="shared" si="9"/>
        <v>#DIV/0!</v>
      </c>
      <c r="AO76" s="30" t="e">
        <f t="shared" si="9"/>
        <v>#DIV/0!</v>
      </c>
      <c r="AP76" s="59" t="e">
        <f t="shared" si="9"/>
        <v>#DIV/0!</v>
      </c>
      <c r="AQ76" s="30" t="e">
        <f t="shared" si="9"/>
        <v>#DIV/0!</v>
      </c>
      <c r="AR76" s="30" t="e">
        <f t="shared" si="9"/>
        <v>#DIV/0!</v>
      </c>
      <c r="AS76" s="30" t="e">
        <f t="shared" si="9"/>
        <v>#DIV/0!</v>
      </c>
      <c r="AT76" s="30" t="e">
        <f t="shared" si="9"/>
        <v>#DIV/0!</v>
      </c>
      <c r="AU76" s="30" t="e">
        <f t="shared" si="9"/>
        <v>#DIV/0!</v>
      </c>
      <c r="AV76" s="30" t="e">
        <f t="shared" si="9"/>
        <v>#DIV/0!</v>
      </c>
      <c r="AW76" s="30" t="e">
        <f t="shared" si="9"/>
        <v>#DIV/0!</v>
      </c>
      <c r="AX76" s="30" t="e">
        <f t="shared" si="9"/>
        <v>#DIV/0!</v>
      </c>
      <c r="AY76" s="30" t="e">
        <f t="shared" si="9"/>
        <v>#DIV/0!</v>
      </c>
      <c r="AZ76" s="30" t="e">
        <f t="shared" si="9"/>
        <v>#DIV/0!</v>
      </c>
      <c r="BA76" s="30" t="e">
        <f t="shared" si="9"/>
        <v>#DIV/0!</v>
      </c>
      <c r="BB76" s="30" t="e">
        <f t="shared" si="9"/>
        <v>#DIV/0!</v>
      </c>
      <c r="BC76" s="30" t="e">
        <f t="shared" si="9"/>
        <v>#DIV/0!</v>
      </c>
      <c r="BD76" s="30" t="e">
        <f t="shared" si="9"/>
        <v>#DIV/0!</v>
      </c>
      <c r="BE76" s="30" t="e">
        <f t="shared" si="9"/>
        <v>#DIV/0!</v>
      </c>
      <c r="BF76" s="30" t="e">
        <f t="shared" si="9"/>
        <v>#DIV/0!</v>
      </c>
      <c r="BG76" s="30" t="e">
        <f t="shared" si="9"/>
        <v>#DIV/0!</v>
      </c>
      <c r="BH76" s="30" t="e">
        <f t="shared" si="9"/>
        <v>#DIV/0!</v>
      </c>
      <c r="BI76" s="30" t="e">
        <f t="shared" si="9"/>
        <v>#DIV/0!</v>
      </c>
      <c r="BJ76" s="30" t="e">
        <f t="shared" si="9"/>
        <v>#DIV/0!</v>
      </c>
      <c r="BK76" s="30" t="e">
        <f t="shared" si="9"/>
        <v>#DIV/0!</v>
      </c>
      <c r="BL76" s="30" t="e">
        <f t="shared" si="9"/>
        <v>#DIV/0!</v>
      </c>
      <c r="BM76" s="30" t="e">
        <f t="shared" si="9"/>
        <v>#DIV/0!</v>
      </c>
      <c r="BN76" s="30" t="e">
        <f t="shared" si="9"/>
        <v>#DIV/0!</v>
      </c>
      <c r="BO76" s="30" t="e">
        <f t="shared" si="9"/>
        <v>#DIV/0!</v>
      </c>
      <c r="BP76" s="30" t="e">
        <f t="shared" si="9"/>
        <v>#DIV/0!</v>
      </c>
      <c r="BQ76" s="30" t="e">
        <f t="shared" si="9"/>
        <v>#DIV/0!</v>
      </c>
      <c r="BR76" s="30" t="e">
        <f t="shared" si="9"/>
        <v>#DIV/0!</v>
      </c>
      <c r="BS76" s="30" t="e">
        <f t="shared" si="9"/>
        <v>#DIV/0!</v>
      </c>
      <c r="BT76" s="30" t="e">
        <f t="shared" si="9"/>
        <v>#DIV/0!</v>
      </c>
      <c r="BU76" s="30" t="e">
        <f t="shared" si="9"/>
        <v>#DIV/0!</v>
      </c>
      <c r="BV76" s="30" t="e">
        <f t="shared" ref="BV76:EG76" si="10">MIN($J$26,BV71,MAX(BV72,BV73))</f>
        <v>#DIV/0!</v>
      </c>
      <c r="BW76" s="30" t="e">
        <f t="shared" si="10"/>
        <v>#DIV/0!</v>
      </c>
      <c r="BX76" s="30" t="e">
        <f t="shared" si="10"/>
        <v>#DIV/0!</v>
      </c>
      <c r="BY76" s="30" t="e">
        <f t="shared" si="10"/>
        <v>#DIV/0!</v>
      </c>
      <c r="BZ76" s="30" t="e">
        <f t="shared" si="10"/>
        <v>#DIV/0!</v>
      </c>
      <c r="CA76" s="30" t="e">
        <f t="shared" si="10"/>
        <v>#DIV/0!</v>
      </c>
      <c r="CB76" s="30" t="e">
        <f t="shared" si="10"/>
        <v>#DIV/0!</v>
      </c>
      <c r="CC76" s="30" t="e">
        <f t="shared" si="10"/>
        <v>#DIV/0!</v>
      </c>
      <c r="CD76" s="30" t="e">
        <f t="shared" si="10"/>
        <v>#DIV/0!</v>
      </c>
      <c r="CE76" s="30" t="e">
        <f t="shared" si="10"/>
        <v>#DIV/0!</v>
      </c>
      <c r="CF76" s="30" t="e">
        <f t="shared" si="10"/>
        <v>#DIV/0!</v>
      </c>
      <c r="CG76" s="30" t="e">
        <f t="shared" si="10"/>
        <v>#DIV/0!</v>
      </c>
      <c r="CH76" s="30" t="e">
        <f t="shared" si="10"/>
        <v>#DIV/0!</v>
      </c>
      <c r="CI76" s="30" t="e">
        <f t="shared" si="10"/>
        <v>#DIV/0!</v>
      </c>
      <c r="CJ76" s="30" t="e">
        <f t="shared" si="10"/>
        <v>#DIV/0!</v>
      </c>
      <c r="CK76" s="30" t="e">
        <f t="shared" si="10"/>
        <v>#DIV/0!</v>
      </c>
      <c r="CL76" s="30" t="e">
        <f t="shared" si="10"/>
        <v>#DIV/0!</v>
      </c>
      <c r="CM76" s="30" t="e">
        <f t="shared" si="10"/>
        <v>#DIV/0!</v>
      </c>
      <c r="CN76" s="30" t="e">
        <f t="shared" si="10"/>
        <v>#DIV/0!</v>
      </c>
      <c r="CO76" s="30" t="e">
        <f t="shared" si="10"/>
        <v>#DIV/0!</v>
      </c>
      <c r="CP76" s="30" t="e">
        <f t="shared" si="10"/>
        <v>#DIV/0!</v>
      </c>
      <c r="CQ76" s="30" t="e">
        <f t="shared" si="10"/>
        <v>#DIV/0!</v>
      </c>
      <c r="CR76" s="30" t="e">
        <f t="shared" si="10"/>
        <v>#DIV/0!</v>
      </c>
      <c r="CS76" s="30" t="e">
        <f t="shared" si="10"/>
        <v>#DIV/0!</v>
      </c>
      <c r="CT76" s="30" t="e">
        <f t="shared" si="10"/>
        <v>#DIV/0!</v>
      </c>
      <c r="CU76" s="30" t="e">
        <f t="shared" si="10"/>
        <v>#DIV/0!</v>
      </c>
      <c r="CV76" s="30" t="e">
        <f t="shared" si="10"/>
        <v>#DIV/0!</v>
      </c>
      <c r="CW76" s="30" t="e">
        <f t="shared" si="10"/>
        <v>#DIV/0!</v>
      </c>
      <c r="CX76" s="30" t="e">
        <f t="shared" si="10"/>
        <v>#DIV/0!</v>
      </c>
      <c r="CY76" s="30" t="e">
        <f t="shared" si="10"/>
        <v>#DIV/0!</v>
      </c>
      <c r="CZ76" s="30" t="e">
        <f t="shared" si="10"/>
        <v>#DIV/0!</v>
      </c>
      <c r="DA76" s="30" t="e">
        <f t="shared" si="10"/>
        <v>#DIV/0!</v>
      </c>
      <c r="DB76" s="30" t="e">
        <f t="shared" si="10"/>
        <v>#DIV/0!</v>
      </c>
      <c r="DC76" s="30" t="e">
        <f t="shared" si="10"/>
        <v>#DIV/0!</v>
      </c>
      <c r="DD76" s="30" t="e">
        <f t="shared" si="10"/>
        <v>#DIV/0!</v>
      </c>
      <c r="DE76" s="30" t="e">
        <f t="shared" si="10"/>
        <v>#DIV/0!</v>
      </c>
      <c r="DF76" s="30" t="e">
        <f t="shared" si="10"/>
        <v>#DIV/0!</v>
      </c>
      <c r="DG76" s="30" t="e">
        <f t="shared" si="10"/>
        <v>#DIV/0!</v>
      </c>
      <c r="DH76" s="30" t="e">
        <f t="shared" si="10"/>
        <v>#DIV/0!</v>
      </c>
      <c r="DI76" s="30" t="e">
        <f t="shared" si="10"/>
        <v>#DIV/0!</v>
      </c>
      <c r="DJ76" s="30" t="e">
        <f t="shared" si="10"/>
        <v>#DIV/0!</v>
      </c>
      <c r="DK76" s="30" t="e">
        <f t="shared" si="10"/>
        <v>#DIV/0!</v>
      </c>
      <c r="DL76" s="30" t="e">
        <f t="shared" si="10"/>
        <v>#DIV/0!</v>
      </c>
      <c r="DM76" s="30" t="e">
        <f t="shared" si="10"/>
        <v>#DIV/0!</v>
      </c>
      <c r="DN76" s="30" t="e">
        <f t="shared" si="10"/>
        <v>#DIV/0!</v>
      </c>
      <c r="DO76" s="30" t="e">
        <f t="shared" si="10"/>
        <v>#DIV/0!</v>
      </c>
      <c r="DP76" s="30" t="e">
        <f t="shared" si="10"/>
        <v>#DIV/0!</v>
      </c>
      <c r="DQ76" s="30" t="e">
        <f t="shared" si="10"/>
        <v>#DIV/0!</v>
      </c>
      <c r="DR76" s="30" t="e">
        <f t="shared" si="10"/>
        <v>#DIV/0!</v>
      </c>
      <c r="DS76" s="30" t="e">
        <f t="shared" si="10"/>
        <v>#DIV/0!</v>
      </c>
      <c r="DT76" s="30" t="e">
        <f t="shared" si="10"/>
        <v>#DIV/0!</v>
      </c>
      <c r="DU76" s="30" t="e">
        <f t="shared" si="10"/>
        <v>#DIV/0!</v>
      </c>
      <c r="DV76" s="30" t="e">
        <f t="shared" si="10"/>
        <v>#DIV/0!</v>
      </c>
      <c r="DW76" s="30" t="e">
        <f t="shared" si="10"/>
        <v>#DIV/0!</v>
      </c>
      <c r="DX76" s="30" t="e">
        <f t="shared" si="10"/>
        <v>#DIV/0!</v>
      </c>
      <c r="DY76" s="30" t="e">
        <f t="shared" si="10"/>
        <v>#DIV/0!</v>
      </c>
      <c r="DZ76" s="30" t="e">
        <f t="shared" si="10"/>
        <v>#DIV/0!</v>
      </c>
      <c r="EA76" s="30" t="e">
        <f t="shared" si="10"/>
        <v>#DIV/0!</v>
      </c>
      <c r="EB76" s="30" t="e">
        <f t="shared" si="10"/>
        <v>#DIV/0!</v>
      </c>
      <c r="EC76" s="30" t="e">
        <f t="shared" si="10"/>
        <v>#DIV/0!</v>
      </c>
      <c r="ED76" s="30" t="e">
        <f t="shared" si="10"/>
        <v>#DIV/0!</v>
      </c>
      <c r="EE76" s="30" t="e">
        <f t="shared" si="10"/>
        <v>#DIV/0!</v>
      </c>
      <c r="EF76" s="30" t="e">
        <f t="shared" si="10"/>
        <v>#DIV/0!</v>
      </c>
      <c r="EG76" s="30" t="e">
        <f t="shared" si="10"/>
        <v>#DIV/0!</v>
      </c>
      <c r="EH76" s="30" t="e">
        <f t="shared" ref="EH76:GA76" si="11">MIN($J$26,EH71,MAX(EH72,EH73))</f>
        <v>#DIV/0!</v>
      </c>
      <c r="EI76" s="30" t="e">
        <f t="shared" si="11"/>
        <v>#DIV/0!</v>
      </c>
      <c r="EJ76" s="30" t="e">
        <f t="shared" si="11"/>
        <v>#DIV/0!</v>
      </c>
      <c r="EK76" s="30" t="e">
        <f t="shared" si="11"/>
        <v>#DIV/0!</v>
      </c>
      <c r="EL76" s="30" t="e">
        <f t="shared" si="11"/>
        <v>#DIV/0!</v>
      </c>
      <c r="EM76" s="30" t="e">
        <f t="shared" si="11"/>
        <v>#DIV/0!</v>
      </c>
      <c r="EN76" s="30" t="e">
        <f t="shared" si="11"/>
        <v>#DIV/0!</v>
      </c>
      <c r="EO76" s="30" t="e">
        <f t="shared" si="11"/>
        <v>#DIV/0!</v>
      </c>
      <c r="EP76" s="30" t="e">
        <f t="shared" si="11"/>
        <v>#DIV/0!</v>
      </c>
      <c r="EQ76" s="30" t="e">
        <f t="shared" si="11"/>
        <v>#DIV/0!</v>
      </c>
      <c r="ER76" s="30" t="e">
        <f t="shared" si="11"/>
        <v>#DIV/0!</v>
      </c>
      <c r="ES76" s="30" t="e">
        <f t="shared" si="11"/>
        <v>#DIV/0!</v>
      </c>
      <c r="ET76" s="30" t="e">
        <f t="shared" si="11"/>
        <v>#DIV/0!</v>
      </c>
      <c r="EU76" s="30" t="e">
        <f t="shared" si="11"/>
        <v>#DIV/0!</v>
      </c>
      <c r="EV76" s="30" t="e">
        <f t="shared" si="11"/>
        <v>#DIV/0!</v>
      </c>
      <c r="EW76" s="30" t="e">
        <f t="shared" si="11"/>
        <v>#DIV/0!</v>
      </c>
      <c r="EX76" s="30" t="e">
        <f t="shared" si="11"/>
        <v>#DIV/0!</v>
      </c>
      <c r="EY76" s="30" t="e">
        <f t="shared" si="11"/>
        <v>#DIV/0!</v>
      </c>
      <c r="EZ76" s="30" t="e">
        <f t="shared" si="11"/>
        <v>#DIV/0!</v>
      </c>
      <c r="FA76" s="30" t="e">
        <f t="shared" si="11"/>
        <v>#DIV/0!</v>
      </c>
      <c r="FB76" s="30" t="e">
        <f t="shared" si="11"/>
        <v>#DIV/0!</v>
      </c>
      <c r="FC76" s="30" t="e">
        <f t="shared" si="11"/>
        <v>#DIV/0!</v>
      </c>
      <c r="FD76" s="30" t="e">
        <f t="shared" si="11"/>
        <v>#DIV/0!</v>
      </c>
      <c r="FE76" s="30" t="e">
        <f t="shared" si="11"/>
        <v>#DIV/0!</v>
      </c>
      <c r="FF76" s="30" t="e">
        <f t="shared" si="11"/>
        <v>#DIV/0!</v>
      </c>
      <c r="FG76" s="30" t="e">
        <f t="shared" si="11"/>
        <v>#DIV/0!</v>
      </c>
      <c r="FH76" s="30" t="e">
        <f t="shared" si="11"/>
        <v>#DIV/0!</v>
      </c>
      <c r="FI76" s="30" t="e">
        <f t="shared" si="11"/>
        <v>#DIV/0!</v>
      </c>
      <c r="FJ76" s="30" t="e">
        <f t="shared" si="11"/>
        <v>#DIV/0!</v>
      </c>
      <c r="FK76" s="30" t="e">
        <f t="shared" si="11"/>
        <v>#DIV/0!</v>
      </c>
      <c r="FL76" s="30" t="e">
        <f t="shared" si="11"/>
        <v>#DIV/0!</v>
      </c>
      <c r="FM76" s="30" t="e">
        <f t="shared" si="11"/>
        <v>#DIV/0!</v>
      </c>
      <c r="FN76" s="30" t="e">
        <f t="shared" si="11"/>
        <v>#DIV/0!</v>
      </c>
      <c r="FO76" s="30" t="e">
        <f t="shared" si="11"/>
        <v>#DIV/0!</v>
      </c>
      <c r="FP76" s="30" t="e">
        <f t="shared" si="11"/>
        <v>#DIV/0!</v>
      </c>
      <c r="FQ76" s="30" t="e">
        <f t="shared" si="11"/>
        <v>#DIV/0!</v>
      </c>
      <c r="FR76" s="30" t="e">
        <f t="shared" si="11"/>
        <v>#DIV/0!</v>
      </c>
      <c r="FS76" s="30" t="e">
        <f t="shared" si="11"/>
        <v>#DIV/0!</v>
      </c>
      <c r="FT76" s="30" t="e">
        <f t="shared" si="11"/>
        <v>#DIV/0!</v>
      </c>
      <c r="FU76" s="30" t="e">
        <f t="shared" si="11"/>
        <v>#DIV/0!</v>
      </c>
      <c r="FV76" s="30" t="e">
        <f t="shared" si="11"/>
        <v>#DIV/0!</v>
      </c>
      <c r="FW76" s="30" t="e">
        <f t="shared" si="11"/>
        <v>#DIV/0!</v>
      </c>
      <c r="FX76" s="30" t="e">
        <f t="shared" si="11"/>
        <v>#DIV/0!</v>
      </c>
      <c r="FY76" s="30" t="e">
        <f t="shared" si="11"/>
        <v>#DIV/0!</v>
      </c>
      <c r="FZ76" s="30" t="e">
        <f t="shared" si="11"/>
        <v>#DIV/0!</v>
      </c>
      <c r="GA76" s="30" t="e">
        <f t="shared" si="11"/>
        <v>#DIV/0!</v>
      </c>
    </row>
    <row r="78" spans="1:183">
      <c r="I78" s="51" t="s">
        <v>62</v>
      </c>
      <c r="J78" s="52" t="e">
        <f>$B$63/J76/$D$63/J83/$G$63</f>
        <v>#DIV/0!</v>
      </c>
      <c r="K78" s="52" t="e">
        <f t="shared" ref="K78:BV78" si="12">$B$63/K76/$D$63/K83/$G$63</f>
        <v>#DIV/0!</v>
      </c>
      <c r="L78" s="52" t="e">
        <f t="shared" si="12"/>
        <v>#DIV/0!</v>
      </c>
      <c r="M78" s="52" t="e">
        <f t="shared" si="12"/>
        <v>#DIV/0!</v>
      </c>
      <c r="N78" s="52" t="e">
        <f t="shared" si="12"/>
        <v>#DIV/0!</v>
      </c>
      <c r="O78" s="52" t="e">
        <f t="shared" si="12"/>
        <v>#DIV/0!</v>
      </c>
      <c r="P78" s="52" t="e">
        <f t="shared" si="12"/>
        <v>#DIV/0!</v>
      </c>
      <c r="Q78" s="52" t="e">
        <f t="shared" si="12"/>
        <v>#DIV/0!</v>
      </c>
      <c r="R78" s="52" t="e">
        <f t="shared" si="12"/>
        <v>#DIV/0!</v>
      </c>
      <c r="S78" s="52" t="e">
        <f t="shared" si="12"/>
        <v>#DIV/0!</v>
      </c>
      <c r="T78" s="52" t="e">
        <f t="shared" si="12"/>
        <v>#DIV/0!</v>
      </c>
      <c r="U78" s="52" t="e">
        <f t="shared" si="12"/>
        <v>#DIV/0!</v>
      </c>
      <c r="V78" s="52" t="e">
        <f t="shared" si="12"/>
        <v>#DIV/0!</v>
      </c>
      <c r="W78" s="52" t="e">
        <f t="shared" si="12"/>
        <v>#DIV/0!</v>
      </c>
      <c r="X78" s="52" t="e">
        <f t="shared" si="12"/>
        <v>#DIV/0!</v>
      </c>
      <c r="Y78" s="52" t="e">
        <f t="shared" si="12"/>
        <v>#DIV/0!</v>
      </c>
      <c r="Z78" s="52" t="e">
        <f t="shared" si="12"/>
        <v>#DIV/0!</v>
      </c>
      <c r="AA78" s="52" t="e">
        <f t="shared" si="12"/>
        <v>#DIV/0!</v>
      </c>
      <c r="AB78" s="52" t="e">
        <f t="shared" si="12"/>
        <v>#DIV/0!</v>
      </c>
      <c r="AC78" s="52" t="e">
        <f t="shared" si="12"/>
        <v>#DIV/0!</v>
      </c>
      <c r="AD78" s="52" t="e">
        <f t="shared" si="12"/>
        <v>#DIV/0!</v>
      </c>
      <c r="AE78" s="52" t="e">
        <f t="shared" si="12"/>
        <v>#DIV/0!</v>
      </c>
      <c r="AF78" s="52" t="e">
        <f t="shared" si="12"/>
        <v>#DIV/0!</v>
      </c>
      <c r="AG78" s="52" t="e">
        <f t="shared" si="12"/>
        <v>#DIV/0!</v>
      </c>
      <c r="AH78" s="52" t="e">
        <f t="shared" si="12"/>
        <v>#DIV/0!</v>
      </c>
      <c r="AI78" s="52" t="e">
        <f t="shared" si="12"/>
        <v>#DIV/0!</v>
      </c>
      <c r="AJ78" s="52" t="e">
        <f t="shared" si="12"/>
        <v>#DIV/0!</v>
      </c>
      <c r="AK78" s="52" t="e">
        <f t="shared" si="12"/>
        <v>#DIV/0!</v>
      </c>
      <c r="AL78" s="52" t="e">
        <f t="shared" si="12"/>
        <v>#DIV/0!</v>
      </c>
      <c r="AM78" s="52" t="e">
        <f t="shared" si="12"/>
        <v>#DIV/0!</v>
      </c>
      <c r="AN78" s="52" t="e">
        <f t="shared" si="12"/>
        <v>#DIV/0!</v>
      </c>
      <c r="AO78" s="52" t="e">
        <f t="shared" si="12"/>
        <v>#DIV/0!</v>
      </c>
      <c r="AP78" s="52" t="e">
        <f t="shared" si="12"/>
        <v>#DIV/0!</v>
      </c>
      <c r="AQ78" s="52" t="e">
        <f t="shared" si="12"/>
        <v>#DIV/0!</v>
      </c>
      <c r="AR78" s="52" t="e">
        <f t="shared" si="12"/>
        <v>#DIV/0!</v>
      </c>
      <c r="AS78" s="52" t="e">
        <f t="shared" si="12"/>
        <v>#DIV/0!</v>
      </c>
      <c r="AT78" s="52" t="e">
        <f t="shared" si="12"/>
        <v>#DIV/0!</v>
      </c>
      <c r="AU78" s="52" t="e">
        <f t="shared" si="12"/>
        <v>#DIV/0!</v>
      </c>
      <c r="AV78" s="52" t="e">
        <f t="shared" si="12"/>
        <v>#DIV/0!</v>
      </c>
      <c r="AW78" s="52" t="e">
        <f t="shared" si="12"/>
        <v>#DIV/0!</v>
      </c>
      <c r="AX78" s="52" t="e">
        <f t="shared" si="12"/>
        <v>#DIV/0!</v>
      </c>
      <c r="AY78" s="52" t="e">
        <f t="shared" si="12"/>
        <v>#DIV/0!</v>
      </c>
      <c r="AZ78" s="52" t="e">
        <f t="shared" si="12"/>
        <v>#DIV/0!</v>
      </c>
      <c r="BA78" s="52" t="e">
        <f t="shared" si="12"/>
        <v>#DIV/0!</v>
      </c>
      <c r="BB78" s="52" t="e">
        <f t="shared" si="12"/>
        <v>#DIV/0!</v>
      </c>
      <c r="BC78" s="52" t="e">
        <f t="shared" si="12"/>
        <v>#DIV/0!</v>
      </c>
      <c r="BD78" s="52" t="e">
        <f t="shared" si="12"/>
        <v>#DIV/0!</v>
      </c>
      <c r="BE78" s="52" t="e">
        <f t="shared" si="12"/>
        <v>#DIV/0!</v>
      </c>
      <c r="BF78" s="52" t="e">
        <f t="shared" si="12"/>
        <v>#DIV/0!</v>
      </c>
      <c r="BG78" s="52" t="e">
        <f t="shared" si="12"/>
        <v>#DIV/0!</v>
      </c>
      <c r="BH78" s="52" t="e">
        <f t="shared" si="12"/>
        <v>#DIV/0!</v>
      </c>
      <c r="BI78" s="52" t="e">
        <f t="shared" si="12"/>
        <v>#DIV/0!</v>
      </c>
      <c r="BJ78" s="52" t="e">
        <f t="shared" si="12"/>
        <v>#DIV/0!</v>
      </c>
      <c r="BK78" s="52" t="e">
        <f t="shared" si="12"/>
        <v>#DIV/0!</v>
      </c>
      <c r="BL78" s="52" t="e">
        <f t="shared" si="12"/>
        <v>#DIV/0!</v>
      </c>
      <c r="BM78" s="52" t="e">
        <f t="shared" si="12"/>
        <v>#DIV/0!</v>
      </c>
      <c r="BN78" s="52" t="e">
        <f t="shared" si="12"/>
        <v>#DIV/0!</v>
      </c>
      <c r="BO78" s="52" t="e">
        <f t="shared" si="12"/>
        <v>#DIV/0!</v>
      </c>
      <c r="BP78" s="52" t="e">
        <f t="shared" si="12"/>
        <v>#DIV/0!</v>
      </c>
      <c r="BQ78" s="52" t="e">
        <f t="shared" si="12"/>
        <v>#DIV/0!</v>
      </c>
      <c r="BR78" s="52" t="e">
        <f t="shared" si="12"/>
        <v>#DIV/0!</v>
      </c>
      <c r="BS78" s="52" t="e">
        <f t="shared" si="12"/>
        <v>#DIV/0!</v>
      </c>
      <c r="BT78" s="52" t="e">
        <f t="shared" si="12"/>
        <v>#DIV/0!</v>
      </c>
      <c r="BU78" s="52" t="e">
        <f t="shared" si="12"/>
        <v>#DIV/0!</v>
      </c>
      <c r="BV78" s="52" t="e">
        <f t="shared" si="12"/>
        <v>#DIV/0!</v>
      </c>
      <c r="BW78" s="52" t="e">
        <f t="shared" ref="BW78:EH78" si="13">$B$63/BW76/$D$63/BW83/$G$63</f>
        <v>#DIV/0!</v>
      </c>
      <c r="BX78" s="52" t="e">
        <f t="shared" si="13"/>
        <v>#DIV/0!</v>
      </c>
      <c r="BY78" s="52" t="e">
        <f t="shared" si="13"/>
        <v>#DIV/0!</v>
      </c>
      <c r="BZ78" s="52" t="e">
        <f t="shared" si="13"/>
        <v>#DIV/0!</v>
      </c>
      <c r="CA78" s="52" t="e">
        <f t="shared" si="13"/>
        <v>#DIV/0!</v>
      </c>
      <c r="CB78" s="52" t="e">
        <f t="shared" si="13"/>
        <v>#DIV/0!</v>
      </c>
      <c r="CC78" s="52" t="e">
        <f t="shared" si="13"/>
        <v>#DIV/0!</v>
      </c>
      <c r="CD78" s="52" t="e">
        <f t="shared" si="13"/>
        <v>#DIV/0!</v>
      </c>
      <c r="CE78" s="52" t="e">
        <f t="shared" si="13"/>
        <v>#DIV/0!</v>
      </c>
      <c r="CF78" s="52" t="e">
        <f t="shared" si="13"/>
        <v>#DIV/0!</v>
      </c>
      <c r="CG78" s="52" t="e">
        <f t="shared" si="13"/>
        <v>#DIV/0!</v>
      </c>
      <c r="CH78" s="52" t="e">
        <f t="shared" si="13"/>
        <v>#DIV/0!</v>
      </c>
      <c r="CI78" s="52" t="e">
        <f t="shared" si="13"/>
        <v>#DIV/0!</v>
      </c>
      <c r="CJ78" s="52" t="e">
        <f t="shared" si="13"/>
        <v>#DIV/0!</v>
      </c>
      <c r="CK78" s="52" t="e">
        <f t="shared" si="13"/>
        <v>#DIV/0!</v>
      </c>
      <c r="CL78" s="52" t="e">
        <f t="shared" si="13"/>
        <v>#DIV/0!</v>
      </c>
      <c r="CM78" s="52" t="e">
        <f t="shared" si="13"/>
        <v>#DIV/0!</v>
      </c>
      <c r="CN78" s="52" t="e">
        <f t="shared" si="13"/>
        <v>#DIV/0!</v>
      </c>
      <c r="CO78" s="52" t="e">
        <f t="shared" si="13"/>
        <v>#DIV/0!</v>
      </c>
      <c r="CP78" s="52" t="e">
        <f t="shared" si="13"/>
        <v>#DIV/0!</v>
      </c>
      <c r="CQ78" s="52" t="e">
        <f t="shared" si="13"/>
        <v>#DIV/0!</v>
      </c>
      <c r="CR78" s="52" t="e">
        <f t="shared" si="13"/>
        <v>#DIV/0!</v>
      </c>
      <c r="CS78" s="52" t="e">
        <f t="shared" si="13"/>
        <v>#DIV/0!</v>
      </c>
      <c r="CT78" s="52" t="e">
        <f t="shared" si="13"/>
        <v>#DIV/0!</v>
      </c>
      <c r="CU78" s="52" t="e">
        <f t="shared" si="13"/>
        <v>#DIV/0!</v>
      </c>
      <c r="CV78" s="52" t="e">
        <f t="shared" si="13"/>
        <v>#DIV/0!</v>
      </c>
      <c r="CW78" s="52" t="e">
        <f t="shared" si="13"/>
        <v>#DIV/0!</v>
      </c>
      <c r="CX78" s="52" t="e">
        <f t="shared" si="13"/>
        <v>#DIV/0!</v>
      </c>
      <c r="CY78" s="52" t="e">
        <f t="shared" si="13"/>
        <v>#DIV/0!</v>
      </c>
      <c r="CZ78" s="52" t="e">
        <f t="shared" si="13"/>
        <v>#DIV/0!</v>
      </c>
      <c r="DA78" s="52" t="e">
        <f t="shared" si="13"/>
        <v>#DIV/0!</v>
      </c>
      <c r="DB78" s="52" t="e">
        <f t="shared" si="13"/>
        <v>#DIV/0!</v>
      </c>
      <c r="DC78" s="52" t="e">
        <f t="shared" si="13"/>
        <v>#DIV/0!</v>
      </c>
      <c r="DD78" s="52" t="e">
        <f t="shared" si="13"/>
        <v>#DIV/0!</v>
      </c>
      <c r="DE78" s="52" t="e">
        <f t="shared" si="13"/>
        <v>#DIV/0!</v>
      </c>
      <c r="DF78" s="52" t="e">
        <f t="shared" si="13"/>
        <v>#DIV/0!</v>
      </c>
      <c r="DG78" s="52" t="e">
        <f t="shared" si="13"/>
        <v>#DIV/0!</v>
      </c>
      <c r="DH78" s="52" t="e">
        <f t="shared" si="13"/>
        <v>#DIV/0!</v>
      </c>
      <c r="DI78" s="52" t="e">
        <f t="shared" si="13"/>
        <v>#DIV/0!</v>
      </c>
      <c r="DJ78" s="52" t="e">
        <f t="shared" si="13"/>
        <v>#DIV/0!</v>
      </c>
      <c r="DK78" s="52" t="e">
        <f t="shared" si="13"/>
        <v>#DIV/0!</v>
      </c>
      <c r="DL78" s="52" t="e">
        <f t="shared" si="13"/>
        <v>#DIV/0!</v>
      </c>
      <c r="DM78" s="52" t="e">
        <f t="shared" si="13"/>
        <v>#DIV/0!</v>
      </c>
      <c r="DN78" s="52" t="e">
        <f t="shared" si="13"/>
        <v>#DIV/0!</v>
      </c>
      <c r="DO78" s="52" t="e">
        <f t="shared" si="13"/>
        <v>#DIV/0!</v>
      </c>
      <c r="DP78" s="52" t="e">
        <f t="shared" si="13"/>
        <v>#DIV/0!</v>
      </c>
      <c r="DQ78" s="52" t="e">
        <f t="shared" si="13"/>
        <v>#DIV/0!</v>
      </c>
      <c r="DR78" s="52" t="e">
        <f t="shared" si="13"/>
        <v>#DIV/0!</v>
      </c>
      <c r="DS78" s="52" t="e">
        <f t="shared" si="13"/>
        <v>#DIV/0!</v>
      </c>
      <c r="DT78" s="52" t="e">
        <f t="shared" si="13"/>
        <v>#DIV/0!</v>
      </c>
      <c r="DU78" s="52" t="e">
        <f t="shared" si="13"/>
        <v>#DIV/0!</v>
      </c>
      <c r="DV78" s="52" t="e">
        <f t="shared" si="13"/>
        <v>#DIV/0!</v>
      </c>
      <c r="DW78" s="52" t="e">
        <f t="shared" si="13"/>
        <v>#DIV/0!</v>
      </c>
      <c r="DX78" s="52" t="e">
        <f t="shared" si="13"/>
        <v>#DIV/0!</v>
      </c>
      <c r="DY78" s="52" t="e">
        <f t="shared" si="13"/>
        <v>#DIV/0!</v>
      </c>
      <c r="DZ78" s="52" t="e">
        <f t="shared" si="13"/>
        <v>#DIV/0!</v>
      </c>
      <c r="EA78" s="52" t="e">
        <f t="shared" si="13"/>
        <v>#DIV/0!</v>
      </c>
      <c r="EB78" s="52" t="e">
        <f t="shared" si="13"/>
        <v>#DIV/0!</v>
      </c>
      <c r="EC78" s="52" t="e">
        <f t="shared" si="13"/>
        <v>#DIV/0!</v>
      </c>
      <c r="ED78" s="52" t="e">
        <f t="shared" si="13"/>
        <v>#DIV/0!</v>
      </c>
      <c r="EE78" s="52" t="e">
        <f t="shared" si="13"/>
        <v>#DIV/0!</v>
      </c>
      <c r="EF78" s="52" t="e">
        <f t="shared" si="13"/>
        <v>#DIV/0!</v>
      </c>
      <c r="EG78" s="52" t="e">
        <f t="shared" si="13"/>
        <v>#DIV/0!</v>
      </c>
      <c r="EH78" s="52" t="e">
        <f t="shared" si="13"/>
        <v>#DIV/0!</v>
      </c>
      <c r="EI78" s="52" t="e">
        <f t="shared" ref="EI78:GA78" si="14">$B$63/EI76/$D$63/EI83/$G$63</f>
        <v>#DIV/0!</v>
      </c>
      <c r="EJ78" s="52" t="e">
        <f t="shared" si="14"/>
        <v>#DIV/0!</v>
      </c>
      <c r="EK78" s="52" t="e">
        <f t="shared" si="14"/>
        <v>#DIV/0!</v>
      </c>
      <c r="EL78" s="52" t="e">
        <f t="shared" si="14"/>
        <v>#DIV/0!</v>
      </c>
      <c r="EM78" s="52" t="e">
        <f t="shared" si="14"/>
        <v>#DIV/0!</v>
      </c>
      <c r="EN78" s="52" t="e">
        <f t="shared" si="14"/>
        <v>#DIV/0!</v>
      </c>
      <c r="EO78" s="52" t="e">
        <f t="shared" si="14"/>
        <v>#DIV/0!</v>
      </c>
      <c r="EP78" s="52" t="e">
        <f t="shared" si="14"/>
        <v>#DIV/0!</v>
      </c>
      <c r="EQ78" s="52" t="e">
        <f t="shared" si="14"/>
        <v>#DIV/0!</v>
      </c>
      <c r="ER78" s="52" t="e">
        <f t="shared" si="14"/>
        <v>#DIV/0!</v>
      </c>
      <c r="ES78" s="52" t="e">
        <f t="shared" si="14"/>
        <v>#DIV/0!</v>
      </c>
      <c r="ET78" s="52" t="e">
        <f t="shared" si="14"/>
        <v>#DIV/0!</v>
      </c>
      <c r="EU78" s="52" t="e">
        <f t="shared" si="14"/>
        <v>#DIV/0!</v>
      </c>
      <c r="EV78" s="52" t="e">
        <f t="shared" si="14"/>
        <v>#DIV/0!</v>
      </c>
      <c r="EW78" s="52" t="e">
        <f t="shared" si="14"/>
        <v>#DIV/0!</v>
      </c>
      <c r="EX78" s="52" t="e">
        <f t="shared" si="14"/>
        <v>#DIV/0!</v>
      </c>
      <c r="EY78" s="52" t="e">
        <f t="shared" si="14"/>
        <v>#DIV/0!</v>
      </c>
      <c r="EZ78" s="52" t="e">
        <f t="shared" si="14"/>
        <v>#DIV/0!</v>
      </c>
      <c r="FA78" s="52" t="e">
        <f t="shared" si="14"/>
        <v>#DIV/0!</v>
      </c>
      <c r="FB78" s="52" t="e">
        <f t="shared" si="14"/>
        <v>#DIV/0!</v>
      </c>
      <c r="FC78" s="52" t="e">
        <f t="shared" si="14"/>
        <v>#DIV/0!</v>
      </c>
      <c r="FD78" s="52" t="e">
        <f t="shared" si="14"/>
        <v>#DIV/0!</v>
      </c>
      <c r="FE78" s="52" t="e">
        <f t="shared" si="14"/>
        <v>#DIV/0!</v>
      </c>
      <c r="FF78" s="52" t="e">
        <f t="shared" si="14"/>
        <v>#DIV/0!</v>
      </c>
      <c r="FG78" s="52" t="e">
        <f t="shared" si="14"/>
        <v>#DIV/0!</v>
      </c>
      <c r="FH78" s="52" t="e">
        <f t="shared" si="14"/>
        <v>#DIV/0!</v>
      </c>
      <c r="FI78" s="52" t="e">
        <f t="shared" si="14"/>
        <v>#DIV/0!</v>
      </c>
      <c r="FJ78" s="52" t="e">
        <f t="shared" si="14"/>
        <v>#DIV/0!</v>
      </c>
      <c r="FK78" s="52" t="e">
        <f t="shared" si="14"/>
        <v>#DIV/0!</v>
      </c>
      <c r="FL78" s="52" t="e">
        <f t="shared" si="14"/>
        <v>#DIV/0!</v>
      </c>
      <c r="FM78" s="52" t="e">
        <f t="shared" si="14"/>
        <v>#DIV/0!</v>
      </c>
      <c r="FN78" s="52" t="e">
        <f t="shared" si="14"/>
        <v>#DIV/0!</v>
      </c>
      <c r="FO78" s="52" t="e">
        <f t="shared" si="14"/>
        <v>#DIV/0!</v>
      </c>
      <c r="FP78" s="52" t="e">
        <f t="shared" si="14"/>
        <v>#DIV/0!</v>
      </c>
      <c r="FQ78" s="52" t="e">
        <f t="shared" si="14"/>
        <v>#DIV/0!</v>
      </c>
      <c r="FR78" s="52" t="e">
        <f t="shared" si="14"/>
        <v>#DIV/0!</v>
      </c>
      <c r="FS78" s="52" t="e">
        <f t="shared" si="14"/>
        <v>#DIV/0!</v>
      </c>
      <c r="FT78" s="52" t="e">
        <f t="shared" si="14"/>
        <v>#DIV/0!</v>
      </c>
      <c r="FU78" s="52" t="e">
        <f t="shared" si="14"/>
        <v>#DIV/0!</v>
      </c>
      <c r="FV78" s="52" t="e">
        <f t="shared" si="14"/>
        <v>#DIV/0!</v>
      </c>
      <c r="FW78" s="52" t="e">
        <f t="shared" si="14"/>
        <v>#DIV/0!</v>
      </c>
      <c r="FX78" s="52" t="e">
        <f t="shared" si="14"/>
        <v>#DIV/0!</v>
      </c>
      <c r="FY78" s="52" t="e">
        <f t="shared" si="14"/>
        <v>#DIV/0!</v>
      </c>
      <c r="FZ78" s="52" t="e">
        <f t="shared" si="14"/>
        <v>#DIV/0!</v>
      </c>
      <c r="GA78" s="52" t="e">
        <f t="shared" si="14"/>
        <v>#DIV/0!</v>
      </c>
    </row>
    <row r="79" spans="1:183">
      <c r="I79" t="s">
        <v>63</v>
      </c>
      <c r="J79" s="53" t="e">
        <f>J105</f>
        <v>#DIV/0!</v>
      </c>
      <c r="K79" s="53" t="e">
        <f t="shared" ref="K79:BV79" si="15">K105</f>
        <v>#DIV/0!</v>
      </c>
      <c r="L79" s="53" t="e">
        <f t="shared" si="15"/>
        <v>#DIV/0!</v>
      </c>
      <c r="M79" s="53" t="e">
        <f t="shared" si="15"/>
        <v>#DIV/0!</v>
      </c>
      <c r="N79" s="53" t="e">
        <f t="shared" si="15"/>
        <v>#DIV/0!</v>
      </c>
      <c r="O79" s="53" t="e">
        <f t="shared" si="15"/>
        <v>#DIV/0!</v>
      </c>
      <c r="P79" s="53" t="e">
        <f t="shared" si="15"/>
        <v>#DIV/0!</v>
      </c>
      <c r="Q79" s="53" t="e">
        <f t="shared" si="15"/>
        <v>#DIV/0!</v>
      </c>
      <c r="R79" s="53" t="e">
        <f t="shared" si="15"/>
        <v>#DIV/0!</v>
      </c>
      <c r="S79" s="53" t="e">
        <f t="shared" si="15"/>
        <v>#DIV/0!</v>
      </c>
      <c r="T79" s="53" t="e">
        <f t="shared" si="15"/>
        <v>#DIV/0!</v>
      </c>
      <c r="U79" s="53" t="e">
        <f t="shared" si="15"/>
        <v>#DIV/0!</v>
      </c>
      <c r="V79" s="53" t="e">
        <f t="shared" si="15"/>
        <v>#DIV/0!</v>
      </c>
      <c r="W79" s="53" t="e">
        <f t="shared" si="15"/>
        <v>#DIV/0!</v>
      </c>
      <c r="X79" s="53" t="e">
        <f t="shared" si="15"/>
        <v>#DIV/0!</v>
      </c>
      <c r="Y79" s="53" t="e">
        <f t="shared" si="15"/>
        <v>#DIV/0!</v>
      </c>
      <c r="Z79" s="53" t="e">
        <f t="shared" si="15"/>
        <v>#DIV/0!</v>
      </c>
      <c r="AA79" s="53" t="e">
        <f t="shared" si="15"/>
        <v>#DIV/0!</v>
      </c>
      <c r="AB79" s="53" t="e">
        <f t="shared" si="15"/>
        <v>#DIV/0!</v>
      </c>
      <c r="AC79" s="53" t="e">
        <f t="shared" si="15"/>
        <v>#DIV/0!</v>
      </c>
      <c r="AD79" s="53" t="e">
        <f t="shared" si="15"/>
        <v>#DIV/0!</v>
      </c>
      <c r="AE79" s="53" t="e">
        <f t="shared" si="15"/>
        <v>#DIV/0!</v>
      </c>
      <c r="AF79" s="53" t="e">
        <f t="shared" si="15"/>
        <v>#DIV/0!</v>
      </c>
      <c r="AG79" s="53" t="e">
        <f t="shared" si="15"/>
        <v>#DIV/0!</v>
      </c>
      <c r="AH79" s="53" t="e">
        <f t="shared" si="15"/>
        <v>#DIV/0!</v>
      </c>
      <c r="AI79" s="53" t="e">
        <f t="shared" si="15"/>
        <v>#DIV/0!</v>
      </c>
      <c r="AJ79" s="57" t="e">
        <f t="shared" si="15"/>
        <v>#DIV/0!</v>
      </c>
      <c r="AK79" s="56" t="e">
        <f t="shared" si="15"/>
        <v>#DIV/0!</v>
      </c>
      <c r="AL79" s="53" t="e">
        <f t="shared" si="15"/>
        <v>#DIV/0!</v>
      </c>
      <c r="AM79" s="53" t="e">
        <f t="shared" si="15"/>
        <v>#DIV/0!</v>
      </c>
      <c r="AN79" s="53" t="e">
        <f t="shared" si="15"/>
        <v>#DIV/0!</v>
      </c>
      <c r="AO79" s="53" t="e">
        <f t="shared" si="15"/>
        <v>#DIV/0!</v>
      </c>
      <c r="AP79" s="56" t="e">
        <f t="shared" si="15"/>
        <v>#DIV/0!</v>
      </c>
      <c r="AQ79" s="53" t="e">
        <f t="shared" si="15"/>
        <v>#DIV/0!</v>
      </c>
      <c r="AR79" s="53" t="e">
        <f t="shared" si="15"/>
        <v>#DIV/0!</v>
      </c>
      <c r="AS79" s="53" t="e">
        <f t="shared" si="15"/>
        <v>#DIV/0!</v>
      </c>
      <c r="AT79" s="53" t="e">
        <f t="shared" si="15"/>
        <v>#DIV/0!</v>
      </c>
      <c r="AU79" s="53" t="e">
        <f t="shared" si="15"/>
        <v>#DIV/0!</v>
      </c>
      <c r="AV79" s="53" t="e">
        <f t="shared" si="15"/>
        <v>#DIV/0!</v>
      </c>
      <c r="AW79" s="53" t="e">
        <f t="shared" si="15"/>
        <v>#DIV/0!</v>
      </c>
      <c r="AX79" s="53" t="e">
        <f t="shared" si="15"/>
        <v>#DIV/0!</v>
      </c>
      <c r="AY79" s="53" t="e">
        <f t="shared" si="15"/>
        <v>#DIV/0!</v>
      </c>
      <c r="AZ79" s="53" t="e">
        <f t="shared" si="15"/>
        <v>#DIV/0!</v>
      </c>
      <c r="BA79" s="53" t="e">
        <f t="shared" si="15"/>
        <v>#DIV/0!</v>
      </c>
      <c r="BB79" s="53" t="e">
        <f t="shared" si="15"/>
        <v>#DIV/0!</v>
      </c>
      <c r="BC79" s="53" t="e">
        <f t="shared" si="15"/>
        <v>#DIV/0!</v>
      </c>
      <c r="BD79" s="53" t="e">
        <f t="shared" si="15"/>
        <v>#DIV/0!</v>
      </c>
      <c r="BE79" s="53" t="e">
        <f t="shared" si="15"/>
        <v>#DIV/0!</v>
      </c>
      <c r="BF79" s="53" t="e">
        <f t="shared" si="15"/>
        <v>#DIV/0!</v>
      </c>
      <c r="BG79" s="53" t="e">
        <f t="shared" si="15"/>
        <v>#DIV/0!</v>
      </c>
      <c r="BH79" s="53" t="e">
        <f t="shared" si="15"/>
        <v>#DIV/0!</v>
      </c>
      <c r="BI79" s="53" t="e">
        <f t="shared" si="15"/>
        <v>#DIV/0!</v>
      </c>
      <c r="BJ79" s="53" t="e">
        <f t="shared" si="15"/>
        <v>#DIV/0!</v>
      </c>
      <c r="BK79" s="53" t="e">
        <f t="shared" si="15"/>
        <v>#DIV/0!</v>
      </c>
      <c r="BL79" s="53" t="e">
        <f t="shared" si="15"/>
        <v>#DIV/0!</v>
      </c>
      <c r="BM79" s="53" t="e">
        <f t="shared" si="15"/>
        <v>#DIV/0!</v>
      </c>
      <c r="BN79" s="53" t="e">
        <f t="shared" si="15"/>
        <v>#DIV/0!</v>
      </c>
      <c r="BO79" s="53" t="e">
        <f t="shared" si="15"/>
        <v>#DIV/0!</v>
      </c>
      <c r="BP79" s="53" t="e">
        <f t="shared" si="15"/>
        <v>#DIV/0!</v>
      </c>
      <c r="BQ79" s="53" t="e">
        <f t="shared" si="15"/>
        <v>#DIV/0!</v>
      </c>
      <c r="BR79" s="53" t="e">
        <f t="shared" si="15"/>
        <v>#DIV/0!</v>
      </c>
      <c r="BS79" s="53" t="e">
        <f t="shared" si="15"/>
        <v>#DIV/0!</v>
      </c>
      <c r="BT79" s="53" t="e">
        <f t="shared" si="15"/>
        <v>#DIV/0!</v>
      </c>
      <c r="BU79" s="53" t="e">
        <f t="shared" si="15"/>
        <v>#DIV/0!</v>
      </c>
      <c r="BV79" s="53" t="e">
        <f t="shared" si="15"/>
        <v>#DIV/0!</v>
      </c>
      <c r="BW79" s="53" t="e">
        <f t="shared" ref="BW79:EH79" si="16">BW105</f>
        <v>#DIV/0!</v>
      </c>
      <c r="BX79" s="53" t="e">
        <f t="shared" si="16"/>
        <v>#DIV/0!</v>
      </c>
      <c r="BY79" s="53" t="e">
        <f t="shared" si="16"/>
        <v>#DIV/0!</v>
      </c>
      <c r="BZ79" s="53" t="e">
        <f t="shared" si="16"/>
        <v>#DIV/0!</v>
      </c>
      <c r="CA79" s="53" t="e">
        <f t="shared" si="16"/>
        <v>#DIV/0!</v>
      </c>
      <c r="CB79" s="53" t="e">
        <f t="shared" si="16"/>
        <v>#DIV/0!</v>
      </c>
      <c r="CC79" s="53" t="e">
        <f t="shared" si="16"/>
        <v>#DIV/0!</v>
      </c>
      <c r="CD79" s="53" t="e">
        <f t="shared" si="16"/>
        <v>#DIV/0!</v>
      </c>
      <c r="CE79" s="53" t="e">
        <f t="shared" si="16"/>
        <v>#DIV/0!</v>
      </c>
      <c r="CF79" s="53" t="e">
        <f t="shared" si="16"/>
        <v>#DIV/0!</v>
      </c>
      <c r="CG79" s="53" t="e">
        <f t="shared" si="16"/>
        <v>#DIV/0!</v>
      </c>
      <c r="CH79" s="53" t="e">
        <f t="shared" si="16"/>
        <v>#DIV/0!</v>
      </c>
      <c r="CI79" s="53" t="e">
        <f t="shared" si="16"/>
        <v>#DIV/0!</v>
      </c>
      <c r="CJ79" s="53" t="e">
        <f t="shared" si="16"/>
        <v>#DIV/0!</v>
      </c>
      <c r="CK79" s="53" t="e">
        <f t="shared" si="16"/>
        <v>#DIV/0!</v>
      </c>
      <c r="CL79" s="53" t="e">
        <f t="shared" si="16"/>
        <v>#DIV/0!</v>
      </c>
      <c r="CM79" s="53" t="e">
        <f t="shared" si="16"/>
        <v>#DIV/0!</v>
      </c>
      <c r="CN79" s="53" t="e">
        <f t="shared" si="16"/>
        <v>#DIV/0!</v>
      </c>
      <c r="CO79" s="53" t="e">
        <f t="shared" si="16"/>
        <v>#DIV/0!</v>
      </c>
      <c r="CP79" s="53" t="e">
        <f t="shared" si="16"/>
        <v>#DIV/0!</v>
      </c>
      <c r="CQ79" s="53" t="e">
        <f t="shared" si="16"/>
        <v>#DIV/0!</v>
      </c>
      <c r="CR79" s="53" t="e">
        <f t="shared" si="16"/>
        <v>#DIV/0!</v>
      </c>
      <c r="CS79" s="53" t="e">
        <f t="shared" si="16"/>
        <v>#DIV/0!</v>
      </c>
      <c r="CT79" s="53" t="e">
        <f t="shared" si="16"/>
        <v>#DIV/0!</v>
      </c>
      <c r="CU79" s="53" t="e">
        <f t="shared" si="16"/>
        <v>#DIV/0!</v>
      </c>
      <c r="CV79" s="53" t="e">
        <f t="shared" si="16"/>
        <v>#DIV/0!</v>
      </c>
      <c r="CW79" s="53" t="e">
        <f t="shared" si="16"/>
        <v>#DIV/0!</v>
      </c>
      <c r="CX79" s="53" t="e">
        <f t="shared" si="16"/>
        <v>#DIV/0!</v>
      </c>
      <c r="CY79" s="53" t="e">
        <f t="shared" si="16"/>
        <v>#DIV/0!</v>
      </c>
      <c r="CZ79" s="53" t="e">
        <f t="shared" si="16"/>
        <v>#DIV/0!</v>
      </c>
      <c r="DA79" s="53" t="e">
        <f t="shared" si="16"/>
        <v>#DIV/0!</v>
      </c>
      <c r="DB79" s="56" t="e">
        <f t="shared" si="16"/>
        <v>#DIV/0!</v>
      </c>
      <c r="DC79" s="53" t="e">
        <f t="shared" si="16"/>
        <v>#DIV/0!</v>
      </c>
      <c r="DD79" s="53" t="e">
        <f t="shared" si="16"/>
        <v>#DIV/0!</v>
      </c>
      <c r="DE79" s="53" t="e">
        <f t="shared" si="16"/>
        <v>#DIV/0!</v>
      </c>
      <c r="DF79" s="56" t="e">
        <f t="shared" si="16"/>
        <v>#DIV/0!</v>
      </c>
      <c r="DG79" s="53" t="e">
        <f t="shared" si="16"/>
        <v>#DIV/0!</v>
      </c>
      <c r="DH79" s="53" t="e">
        <f t="shared" si="16"/>
        <v>#DIV/0!</v>
      </c>
      <c r="DI79" s="53" t="e">
        <f t="shared" si="16"/>
        <v>#DIV/0!</v>
      </c>
      <c r="DJ79" s="53" t="e">
        <f t="shared" si="16"/>
        <v>#DIV/0!</v>
      </c>
      <c r="DK79" s="53" t="e">
        <f t="shared" si="16"/>
        <v>#DIV/0!</v>
      </c>
      <c r="DL79" s="53" t="e">
        <f t="shared" si="16"/>
        <v>#DIV/0!</v>
      </c>
      <c r="DM79" s="53" t="e">
        <f t="shared" si="16"/>
        <v>#DIV/0!</v>
      </c>
      <c r="DN79" s="53" t="e">
        <f t="shared" si="16"/>
        <v>#DIV/0!</v>
      </c>
      <c r="DO79" s="53" t="e">
        <f t="shared" si="16"/>
        <v>#DIV/0!</v>
      </c>
      <c r="DP79" s="53" t="e">
        <f t="shared" si="16"/>
        <v>#DIV/0!</v>
      </c>
      <c r="DQ79" s="53" t="e">
        <f t="shared" si="16"/>
        <v>#DIV/0!</v>
      </c>
      <c r="DR79" s="53" t="e">
        <f t="shared" si="16"/>
        <v>#DIV/0!</v>
      </c>
      <c r="DS79" s="53" t="e">
        <f t="shared" si="16"/>
        <v>#DIV/0!</v>
      </c>
      <c r="DT79" s="53" t="e">
        <f t="shared" si="16"/>
        <v>#DIV/0!</v>
      </c>
      <c r="DU79" s="53" t="e">
        <f t="shared" si="16"/>
        <v>#DIV/0!</v>
      </c>
      <c r="DV79" s="53" t="e">
        <f t="shared" si="16"/>
        <v>#DIV/0!</v>
      </c>
      <c r="DW79" s="53" t="e">
        <f t="shared" si="16"/>
        <v>#DIV/0!</v>
      </c>
      <c r="DX79" s="53" t="e">
        <f t="shared" si="16"/>
        <v>#DIV/0!</v>
      </c>
      <c r="DY79" s="53" t="e">
        <f t="shared" si="16"/>
        <v>#DIV/0!</v>
      </c>
      <c r="DZ79" s="53" t="e">
        <f t="shared" si="16"/>
        <v>#DIV/0!</v>
      </c>
      <c r="EA79" s="53" t="e">
        <f t="shared" si="16"/>
        <v>#DIV/0!</v>
      </c>
      <c r="EB79" s="53" t="e">
        <f t="shared" si="16"/>
        <v>#DIV/0!</v>
      </c>
      <c r="EC79" s="53" t="e">
        <f t="shared" si="16"/>
        <v>#DIV/0!</v>
      </c>
      <c r="ED79" s="53" t="e">
        <f t="shared" si="16"/>
        <v>#DIV/0!</v>
      </c>
      <c r="EE79" s="53" t="e">
        <f t="shared" si="16"/>
        <v>#DIV/0!</v>
      </c>
      <c r="EF79" s="53" t="e">
        <f t="shared" si="16"/>
        <v>#DIV/0!</v>
      </c>
      <c r="EG79" s="53" t="e">
        <f t="shared" si="16"/>
        <v>#DIV/0!</v>
      </c>
      <c r="EH79" s="53" t="e">
        <f t="shared" si="16"/>
        <v>#DIV/0!</v>
      </c>
      <c r="EI79" s="53" t="e">
        <f t="shared" ref="EI79:GA79" si="17">EI105</f>
        <v>#DIV/0!</v>
      </c>
      <c r="EJ79" s="53" t="e">
        <f t="shared" si="17"/>
        <v>#DIV/0!</v>
      </c>
      <c r="EK79" s="53" t="e">
        <f t="shared" si="17"/>
        <v>#DIV/0!</v>
      </c>
      <c r="EL79" s="53" t="e">
        <f t="shared" si="17"/>
        <v>#DIV/0!</v>
      </c>
      <c r="EM79" s="53" t="e">
        <f t="shared" si="17"/>
        <v>#DIV/0!</v>
      </c>
      <c r="EN79" s="53" t="e">
        <f t="shared" si="17"/>
        <v>#DIV/0!</v>
      </c>
      <c r="EO79" s="53" t="e">
        <f t="shared" si="17"/>
        <v>#DIV/0!</v>
      </c>
      <c r="EP79" s="53" t="e">
        <f t="shared" si="17"/>
        <v>#DIV/0!</v>
      </c>
      <c r="EQ79" s="53" t="e">
        <f t="shared" si="17"/>
        <v>#DIV/0!</v>
      </c>
      <c r="ER79" s="53" t="e">
        <f t="shared" si="17"/>
        <v>#DIV/0!</v>
      </c>
      <c r="ES79" s="53" t="e">
        <f t="shared" si="17"/>
        <v>#DIV/0!</v>
      </c>
      <c r="ET79" s="53" t="e">
        <f t="shared" si="17"/>
        <v>#DIV/0!</v>
      </c>
      <c r="EU79" s="53" t="e">
        <f t="shared" si="17"/>
        <v>#DIV/0!</v>
      </c>
      <c r="EV79" s="53" t="e">
        <f t="shared" si="17"/>
        <v>#DIV/0!</v>
      </c>
      <c r="EW79" s="53" t="e">
        <f t="shared" si="17"/>
        <v>#DIV/0!</v>
      </c>
      <c r="EX79" s="53" t="e">
        <f t="shared" si="17"/>
        <v>#DIV/0!</v>
      </c>
      <c r="EY79" s="53" t="e">
        <f t="shared" si="17"/>
        <v>#DIV/0!</v>
      </c>
      <c r="EZ79" s="53" t="e">
        <f t="shared" si="17"/>
        <v>#DIV/0!</v>
      </c>
      <c r="FA79" s="53" t="e">
        <f t="shared" si="17"/>
        <v>#DIV/0!</v>
      </c>
      <c r="FB79" s="53" t="e">
        <f t="shared" si="17"/>
        <v>#DIV/0!</v>
      </c>
      <c r="FC79" s="53" t="e">
        <f t="shared" si="17"/>
        <v>#DIV/0!</v>
      </c>
      <c r="FD79" s="53" t="e">
        <f t="shared" si="17"/>
        <v>#DIV/0!</v>
      </c>
      <c r="FE79" s="53" t="e">
        <f t="shared" si="17"/>
        <v>#DIV/0!</v>
      </c>
      <c r="FF79" s="53" t="e">
        <f t="shared" si="17"/>
        <v>#DIV/0!</v>
      </c>
      <c r="FG79" s="53" t="e">
        <f t="shared" si="17"/>
        <v>#DIV/0!</v>
      </c>
      <c r="FH79" s="53" t="e">
        <f t="shared" si="17"/>
        <v>#DIV/0!</v>
      </c>
      <c r="FI79" s="53" t="e">
        <f t="shared" si="17"/>
        <v>#DIV/0!</v>
      </c>
      <c r="FJ79" s="53" t="e">
        <f t="shared" si="17"/>
        <v>#DIV/0!</v>
      </c>
      <c r="FK79" s="53" t="e">
        <f t="shared" si="17"/>
        <v>#DIV/0!</v>
      </c>
      <c r="FL79" s="53" t="e">
        <f t="shared" si="17"/>
        <v>#DIV/0!</v>
      </c>
      <c r="FM79" s="53" t="e">
        <f t="shared" si="17"/>
        <v>#DIV/0!</v>
      </c>
      <c r="FN79" s="53" t="e">
        <f t="shared" si="17"/>
        <v>#DIV/0!</v>
      </c>
      <c r="FO79" s="53" t="e">
        <f t="shared" si="17"/>
        <v>#DIV/0!</v>
      </c>
      <c r="FP79" s="53" t="e">
        <f t="shared" si="17"/>
        <v>#DIV/0!</v>
      </c>
      <c r="FQ79" s="53" t="e">
        <f t="shared" si="17"/>
        <v>#DIV/0!</v>
      </c>
      <c r="FR79" s="53" t="e">
        <f t="shared" si="17"/>
        <v>#DIV/0!</v>
      </c>
      <c r="FS79" s="53" t="e">
        <f t="shared" si="17"/>
        <v>#DIV/0!</v>
      </c>
      <c r="FT79" s="53" t="e">
        <f t="shared" si="17"/>
        <v>#DIV/0!</v>
      </c>
      <c r="FU79" s="53" t="e">
        <f t="shared" si="17"/>
        <v>#DIV/0!</v>
      </c>
      <c r="FV79" s="53" t="e">
        <f t="shared" si="17"/>
        <v>#DIV/0!</v>
      </c>
      <c r="FW79" s="53" t="e">
        <f t="shared" si="17"/>
        <v>#DIV/0!</v>
      </c>
      <c r="FX79" s="53" t="e">
        <f t="shared" si="17"/>
        <v>#DIV/0!</v>
      </c>
      <c r="FY79" s="53" t="e">
        <f t="shared" si="17"/>
        <v>#DIV/0!</v>
      </c>
      <c r="FZ79" s="53" t="e">
        <f t="shared" si="17"/>
        <v>#DIV/0!</v>
      </c>
      <c r="GA79" s="53" t="e">
        <f t="shared" si="17"/>
        <v>#DIV/0!</v>
      </c>
    </row>
    <row r="80" spans="1:183" s="51" customFormat="1">
      <c r="I80" s="51" t="s">
        <v>65</v>
      </c>
      <c r="J80" s="52" t="e">
        <f>J128</f>
        <v>#DIV/0!</v>
      </c>
      <c r="K80" s="52" t="e">
        <f t="shared" ref="K80:BV80" si="18">K128</f>
        <v>#DIV/0!</v>
      </c>
      <c r="L80" s="52" t="e">
        <f t="shared" si="18"/>
        <v>#DIV/0!</v>
      </c>
      <c r="M80" s="52" t="e">
        <f t="shared" si="18"/>
        <v>#DIV/0!</v>
      </c>
      <c r="N80" s="52" t="e">
        <f t="shared" si="18"/>
        <v>#DIV/0!</v>
      </c>
      <c r="O80" s="52" t="e">
        <f t="shared" si="18"/>
        <v>#DIV/0!</v>
      </c>
      <c r="P80" s="52" t="e">
        <f t="shared" si="18"/>
        <v>#DIV/0!</v>
      </c>
      <c r="Q80" s="52" t="e">
        <f t="shared" si="18"/>
        <v>#DIV/0!</v>
      </c>
      <c r="R80" s="52" t="e">
        <f t="shared" si="18"/>
        <v>#DIV/0!</v>
      </c>
      <c r="S80" s="52" t="e">
        <f t="shared" si="18"/>
        <v>#DIV/0!</v>
      </c>
      <c r="T80" s="52" t="e">
        <f t="shared" si="18"/>
        <v>#DIV/0!</v>
      </c>
      <c r="U80" s="52" t="e">
        <f t="shared" si="18"/>
        <v>#DIV/0!</v>
      </c>
      <c r="V80" s="52" t="e">
        <f t="shared" si="18"/>
        <v>#DIV/0!</v>
      </c>
      <c r="W80" s="52" t="e">
        <f t="shared" si="18"/>
        <v>#DIV/0!</v>
      </c>
      <c r="X80" s="52" t="e">
        <f t="shared" si="18"/>
        <v>#DIV/0!</v>
      </c>
      <c r="Y80" s="52" t="e">
        <f t="shared" si="18"/>
        <v>#DIV/0!</v>
      </c>
      <c r="Z80" s="52" t="e">
        <f t="shared" si="18"/>
        <v>#DIV/0!</v>
      </c>
      <c r="AA80" s="52" t="e">
        <f t="shared" si="18"/>
        <v>#DIV/0!</v>
      </c>
      <c r="AB80" s="52" t="e">
        <f t="shared" si="18"/>
        <v>#DIV/0!</v>
      </c>
      <c r="AC80" s="52" t="e">
        <f t="shared" si="18"/>
        <v>#DIV/0!</v>
      </c>
      <c r="AD80" s="52" t="e">
        <f t="shared" si="18"/>
        <v>#DIV/0!</v>
      </c>
      <c r="AE80" s="52" t="e">
        <f t="shared" si="18"/>
        <v>#DIV/0!</v>
      </c>
      <c r="AF80" s="52" t="e">
        <f t="shared" si="18"/>
        <v>#DIV/0!</v>
      </c>
      <c r="AG80" s="52" t="e">
        <f t="shared" si="18"/>
        <v>#DIV/0!</v>
      </c>
      <c r="AH80" s="52" t="e">
        <f t="shared" si="18"/>
        <v>#DIV/0!</v>
      </c>
      <c r="AI80" s="52" t="e">
        <f t="shared" si="18"/>
        <v>#DIV/0!</v>
      </c>
      <c r="AJ80" s="57" t="e">
        <f t="shared" si="18"/>
        <v>#DIV/0!</v>
      </c>
      <c r="AK80" s="56" t="e">
        <f t="shared" si="18"/>
        <v>#DIV/0!</v>
      </c>
      <c r="AL80" s="52" t="e">
        <f t="shared" si="18"/>
        <v>#DIV/0!</v>
      </c>
      <c r="AM80" s="52" t="e">
        <f t="shared" si="18"/>
        <v>#DIV/0!</v>
      </c>
      <c r="AN80" s="52" t="e">
        <f t="shared" si="18"/>
        <v>#DIV/0!</v>
      </c>
      <c r="AO80" s="52" t="e">
        <f t="shared" si="18"/>
        <v>#DIV/0!</v>
      </c>
      <c r="AP80" s="56" t="e">
        <f t="shared" si="18"/>
        <v>#DIV/0!</v>
      </c>
      <c r="AQ80" s="52" t="e">
        <f t="shared" si="18"/>
        <v>#DIV/0!</v>
      </c>
      <c r="AR80" s="52" t="e">
        <f t="shared" si="18"/>
        <v>#DIV/0!</v>
      </c>
      <c r="AS80" s="52" t="e">
        <f t="shared" si="18"/>
        <v>#DIV/0!</v>
      </c>
      <c r="AT80" s="52" t="e">
        <f t="shared" si="18"/>
        <v>#DIV/0!</v>
      </c>
      <c r="AU80" s="52" t="e">
        <f t="shared" si="18"/>
        <v>#DIV/0!</v>
      </c>
      <c r="AV80" s="52" t="e">
        <f t="shared" si="18"/>
        <v>#DIV/0!</v>
      </c>
      <c r="AW80" s="52" t="e">
        <f t="shared" si="18"/>
        <v>#DIV/0!</v>
      </c>
      <c r="AX80" s="52" t="e">
        <f t="shared" si="18"/>
        <v>#DIV/0!</v>
      </c>
      <c r="AY80" s="52" t="e">
        <f t="shared" si="18"/>
        <v>#DIV/0!</v>
      </c>
      <c r="AZ80" s="52" t="e">
        <f t="shared" si="18"/>
        <v>#DIV/0!</v>
      </c>
      <c r="BA80" s="52" t="e">
        <f t="shared" si="18"/>
        <v>#DIV/0!</v>
      </c>
      <c r="BB80" s="52" t="e">
        <f t="shared" si="18"/>
        <v>#DIV/0!</v>
      </c>
      <c r="BC80" s="52" t="e">
        <f t="shared" si="18"/>
        <v>#DIV/0!</v>
      </c>
      <c r="BD80" s="52" t="e">
        <f t="shared" si="18"/>
        <v>#DIV/0!</v>
      </c>
      <c r="BE80" s="52" t="e">
        <f t="shared" si="18"/>
        <v>#DIV/0!</v>
      </c>
      <c r="BF80" s="52" t="e">
        <f t="shared" si="18"/>
        <v>#DIV/0!</v>
      </c>
      <c r="BG80" s="52" t="e">
        <f t="shared" si="18"/>
        <v>#DIV/0!</v>
      </c>
      <c r="BH80" s="52" t="e">
        <f t="shared" si="18"/>
        <v>#DIV/0!</v>
      </c>
      <c r="BI80" s="52" t="e">
        <f t="shared" si="18"/>
        <v>#DIV/0!</v>
      </c>
      <c r="BJ80" s="52" t="e">
        <f t="shared" si="18"/>
        <v>#DIV/0!</v>
      </c>
      <c r="BK80" s="52" t="e">
        <f t="shared" si="18"/>
        <v>#DIV/0!</v>
      </c>
      <c r="BL80" s="52" t="e">
        <f t="shared" si="18"/>
        <v>#DIV/0!</v>
      </c>
      <c r="BM80" s="52" t="e">
        <f t="shared" si="18"/>
        <v>#DIV/0!</v>
      </c>
      <c r="BN80" s="52" t="e">
        <f t="shared" si="18"/>
        <v>#DIV/0!</v>
      </c>
      <c r="BO80" s="52" t="e">
        <f t="shared" si="18"/>
        <v>#DIV/0!</v>
      </c>
      <c r="BP80" s="52" t="e">
        <f t="shared" si="18"/>
        <v>#DIV/0!</v>
      </c>
      <c r="BQ80" s="52" t="e">
        <f t="shared" si="18"/>
        <v>#DIV/0!</v>
      </c>
      <c r="BR80" s="52" t="e">
        <f t="shared" si="18"/>
        <v>#DIV/0!</v>
      </c>
      <c r="BS80" s="52" t="e">
        <f t="shared" si="18"/>
        <v>#DIV/0!</v>
      </c>
      <c r="BT80" s="52" t="e">
        <f t="shared" si="18"/>
        <v>#DIV/0!</v>
      </c>
      <c r="BU80" s="52" t="e">
        <f t="shared" si="18"/>
        <v>#DIV/0!</v>
      </c>
      <c r="BV80" s="52" t="e">
        <f t="shared" si="18"/>
        <v>#DIV/0!</v>
      </c>
      <c r="BW80" s="52" t="e">
        <f t="shared" ref="BW80:EH80" si="19">BW128</f>
        <v>#DIV/0!</v>
      </c>
      <c r="BX80" s="52" t="e">
        <f t="shared" si="19"/>
        <v>#DIV/0!</v>
      </c>
      <c r="BY80" s="52" t="e">
        <f t="shared" si="19"/>
        <v>#DIV/0!</v>
      </c>
      <c r="BZ80" s="52" t="e">
        <f t="shared" si="19"/>
        <v>#DIV/0!</v>
      </c>
      <c r="CA80" s="52" t="e">
        <f t="shared" si="19"/>
        <v>#DIV/0!</v>
      </c>
      <c r="CB80" s="52" t="e">
        <f t="shared" si="19"/>
        <v>#DIV/0!</v>
      </c>
      <c r="CC80" s="52" t="e">
        <f t="shared" si="19"/>
        <v>#DIV/0!</v>
      </c>
      <c r="CD80" s="52" t="e">
        <f t="shared" si="19"/>
        <v>#DIV/0!</v>
      </c>
      <c r="CE80" s="52" t="e">
        <f t="shared" si="19"/>
        <v>#DIV/0!</v>
      </c>
      <c r="CF80" s="52" t="e">
        <f t="shared" si="19"/>
        <v>#DIV/0!</v>
      </c>
      <c r="CG80" s="52" t="e">
        <f t="shared" si="19"/>
        <v>#DIV/0!</v>
      </c>
      <c r="CH80" s="52" t="e">
        <f t="shared" si="19"/>
        <v>#DIV/0!</v>
      </c>
      <c r="CI80" s="52" t="e">
        <f t="shared" si="19"/>
        <v>#DIV/0!</v>
      </c>
      <c r="CJ80" s="52" t="e">
        <f t="shared" si="19"/>
        <v>#DIV/0!</v>
      </c>
      <c r="CK80" s="52" t="e">
        <f t="shared" si="19"/>
        <v>#DIV/0!</v>
      </c>
      <c r="CL80" s="52" t="e">
        <f t="shared" si="19"/>
        <v>#DIV/0!</v>
      </c>
      <c r="CM80" s="52" t="e">
        <f t="shared" si="19"/>
        <v>#DIV/0!</v>
      </c>
      <c r="CN80" s="52" t="e">
        <f t="shared" si="19"/>
        <v>#DIV/0!</v>
      </c>
      <c r="CO80" s="52" t="e">
        <f t="shared" si="19"/>
        <v>#DIV/0!</v>
      </c>
      <c r="CP80" s="52" t="e">
        <f t="shared" si="19"/>
        <v>#DIV/0!</v>
      </c>
      <c r="CQ80" s="52" t="e">
        <f t="shared" si="19"/>
        <v>#DIV/0!</v>
      </c>
      <c r="CR80" s="52" t="e">
        <f t="shared" si="19"/>
        <v>#DIV/0!</v>
      </c>
      <c r="CS80" s="52" t="e">
        <f t="shared" si="19"/>
        <v>#DIV/0!</v>
      </c>
      <c r="CT80" s="52" t="e">
        <f t="shared" si="19"/>
        <v>#DIV/0!</v>
      </c>
      <c r="CU80" s="52" t="e">
        <f t="shared" si="19"/>
        <v>#DIV/0!</v>
      </c>
      <c r="CV80" s="52" t="e">
        <f t="shared" si="19"/>
        <v>#DIV/0!</v>
      </c>
      <c r="CW80" s="52" t="e">
        <f t="shared" si="19"/>
        <v>#DIV/0!</v>
      </c>
      <c r="CX80" s="52" t="e">
        <f t="shared" si="19"/>
        <v>#DIV/0!</v>
      </c>
      <c r="CY80" s="52" t="e">
        <f t="shared" si="19"/>
        <v>#DIV/0!</v>
      </c>
      <c r="CZ80" s="52" t="e">
        <f t="shared" si="19"/>
        <v>#DIV/0!</v>
      </c>
      <c r="DA80" s="52" t="e">
        <f t="shared" si="19"/>
        <v>#DIV/0!</v>
      </c>
      <c r="DB80" s="56" t="e">
        <f t="shared" si="19"/>
        <v>#DIV/0!</v>
      </c>
      <c r="DC80" s="52" t="e">
        <f t="shared" si="19"/>
        <v>#DIV/0!</v>
      </c>
      <c r="DD80" s="52" t="e">
        <f t="shared" si="19"/>
        <v>#DIV/0!</v>
      </c>
      <c r="DE80" s="52" t="e">
        <f t="shared" si="19"/>
        <v>#DIV/0!</v>
      </c>
      <c r="DF80" s="52" t="e">
        <f t="shared" si="19"/>
        <v>#DIV/0!</v>
      </c>
      <c r="DG80" s="52" t="e">
        <f t="shared" si="19"/>
        <v>#DIV/0!</v>
      </c>
      <c r="DH80" s="52" t="e">
        <f t="shared" si="19"/>
        <v>#DIV/0!</v>
      </c>
      <c r="DI80" s="52" t="e">
        <f t="shared" si="19"/>
        <v>#DIV/0!</v>
      </c>
      <c r="DJ80" s="52" t="e">
        <f t="shared" si="19"/>
        <v>#DIV/0!</v>
      </c>
      <c r="DK80" s="52" t="e">
        <f t="shared" si="19"/>
        <v>#DIV/0!</v>
      </c>
      <c r="DL80" s="52" t="e">
        <f t="shared" si="19"/>
        <v>#DIV/0!</v>
      </c>
      <c r="DM80" s="52" t="e">
        <f t="shared" si="19"/>
        <v>#DIV/0!</v>
      </c>
      <c r="DN80" s="52" t="e">
        <f t="shared" si="19"/>
        <v>#DIV/0!</v>
      </c>
      <c r="DO80" s="52" t="e">
        <f t="shared" si="19"/>
        <v>#DIV/0!</v>
      </c>
      <c r="DP80" s="52" t="e">
        <f t="shared" si="19"/>
        <v>#DIV/0!</v>
      </c>
      <c r="DQ80" s="52" t="e">
        <f t="shared" si="19"/>
        <v>#DIV/0!</v>
      </c>
      <c r="DR80" s="52" t="e">
        <f t="shared" si="19"/>
        <v>#DIV/0!</v>
      </c>
      <c r="DS80" s="52" t="e">
        <f t="shared" si="19"/>
        <v>#DIV/0!</v>
      </c>
      <c r="DT80" s="52" t="e">
        <f t="shared" si="19"/>
        <v>#DIV/0!</v>
      </c>
      <c r="DU80" s="52" t="e">
        <f t="shared" si="19"/>
        <v>#DIV/0!</v>
      </c>
      <c r="DV80" s="52" t="e">
        <f t="shared" si="19"/>
        <v>#DIV/0!</v>
      </c>
      <c r="DW80" s="52" t="e">
        <f t="shared" si="19"/>
        <v>#DIV/0!</v>
      </c>
      <c r="DX80" s="52" t="e">
        <f t="shared" si="19"/>
        <v>#DIV/0!</v>
      </c>
      <c r="DY80" s="52" t="e">
        <f t="shared" si="19"/>
        <v>#DIV/0!</v>
      </c>
      <c r="DZ80" s="52" t="e">
        <f t="shared" si="19"/>
        <v>#DIV/0!</v>
      </c>
      <c r="EA80" s="52" t="e">
        <f t="shared" si="19"/>
        <v>#DIV/0!</v>
      </c>
      <c r="EB80" s="52" t="e">
        <f t="shared" si="19"/>
        <v>#DIV/0!</v>
      </c>
      <c r="EC80" s="52" t="e">
        <f t="shared" si="19"/>
        <v>#DIV/0!</v>
      </c>
      <c r="ED80" s="52" t="e">
        <f t="shared" si="19"/>
        <v>#DIV/0!</v>
      </c>
      <c r="EE80" s="52" t="e">
        <f t="shared" si="19"/>
        <v>#DIV/0!</v>
      </c>
      <c r="EF80" s="52" t="e">
        <f t="shared" si="19"/>
        <v>#DIV/0!</v>
      </c>
      <c r="EG80" s="52" t="e">
        <f t="shared" si="19"/>
        <v>#DIV/0!</v>
      </c>
      <c r="EH80" s="52" t="e">
        <f t="shared" si="19"/>
        <v>#DIV/0!</v>
      </c>
      <c r="EI80" s="52" t="e">
        <f t="shared" ref="EI80:GA80" si="20">EI128</f>
        <v>#DIV/0!</v>
      </c>
      <c r="EJ80" s="52" t="e">
        <f t="shared" si="20"/>
        <v>#DIV/0!</v>
      </c>
      <c r="EK80" s="52" t="e">
        <f t="shared" si="20"/>
        <v>#DIV/0!</v>
      </c>
      <c r="EL80" s="52" t="e">
        <f t="shared" si="20"/>
        <v>#DIV/0!</v>
      </c>
      <c r="EM80" s="52" t="e">
        <f t="shared" si="20"/>
        <v>#DIV/0!</v>
      </c>
      <c r="EN80" s="52" t="e">
        <f t="shared" si="20"/>
        <v>#DIV/0!</v>
      </c>
      <c r="EO80" s="52" t="e">
        <f t="shared" si="20"/>
        <v>#DIV/0!</v>
      </c>
      <c r="EP80" s="52" t="e">
        <f t="shared" si="20"/>
        <v>#DIV/0!</v>
      </c>
      <c r="EQ80" s="52" t="e">
        <f t="shared" si="20"/>
        <v>#DIV/0!</v>
      </c>
      <c r="ER80" s="52" t="e">
        <f t="shared" si="20"/>
        <v>#DIV/0!</v>
      </c>
      <c r="ES80" s="52" t="e">
        <f t="shared" si="20"/>
        <v>#DIV/0!</v>
      </c>
      <c r="ET80" s="52" t="e">
        <f t="shared" si="20"/>
        <v>#DIV/0!</v>
      </c>
      <c r="EU80" s="52" t="e">
        <f t="shared" si="20"/>
        <v>#DIV/0!</v>
      </c>
      <c r="EV80" s="52" t="e">
        <f t="shared" si="20"/>
        <v>#DIV/0!</v>
      </c>
      <c r="EW80" s="52" t="e">
        <f t="shared" si="20"/>
        <v>#DIV/0!</v>
      </c>
      <c r="EX80" s="52" t="e">
        <f t="shared" si="20"/>
        <v>#DIV/0!</v>
      </c>
      <c r="EY80" s="52" t="e">
        <f t="shared" si="20"/>
        <v>#DIV/0!</v>
      </c>
      <c r="EZ80" s="52" t="e">
        <f t="shared" si="20"/>
        <v>#DIV/0!</v>
      </c>
      <c r="FA80" s="52" t="e">
        <f t="shared" si="20"/>
        <v>#DIV/0!</v>
      </c>
      <c r="FB80" s="52" t="e">
        <f t="shared" si="20"/>
        <v>#DIV/0!</v>
      </c>
      <c r="FC80" s="52" t="e">
        <f t="shared" si="20"/>
        <v>#DIV/0!</v>
      </c>
      <c r="FD80" s="52" t="e">
        <f t="shared" si="20"/>
        <v>#DIV/0!</v>
      </c>
      <c r="FE80" s="52" t="e">
        <f t="shared" si="20"/>
        <v>#DIV/0!</v>
      </c>
      <c r="FF80" s="52" t="e">
        <f t="shared" si="20"/>
        <v>#DIV/0!</v>
      </c>
      <c r="FG80" s="52" t="e">
        <f t="shared" si="20"/>
        <v>#DIV/0!</v>
      </c>
      <c r="FH80" s="52" t="e">
        <f t="shared" si="20"/>
        <v>#DIV/0!</v>
      </c>
      <c r="FI80" s="52" t="e">
        <f t="shared" si="20"/>
        <v>#DIV/0!</v>
      </c>
      <c r="FJ80" s="52" t="e">
        <f t="shared" si="20"/>
        <v>#DIV/0!</v>
      </c>
      <c r="FK80" s="52" t="e">
        <f t="shared" si="20"/>
        <v>#DIV/0!</v>
      </c>
      <c r="FL80" s="52" t="e">
        <f t="shared" si="20"/>
        <v>#DIV/0!</v>
      </c>
      <c r="FM80" s="52" t="e">
        <f t="shared" si="20"/>
        <v>#DIV/0!</v>
      </c>
      <c r="FN80" s="52" t="e">
        <f t="shared" si="20"/>
        <v>#DIV/0!</v>
      </c>
      <c r="FO80" s="52" t="e">
        <f t="shared" si="20"/>
        <v>#DIV/0!</v>
      </c>
      <c r="FP80" s="52" t="e">
        <f t="shared" si="20"/>
        <v>#DIV/0!</v>
      </c>
      <c r="FQ80" s="52" t="e">
        <f t="shared" si="20"/>
        <v>#DIV/0!</v>
      </c>
      <c r="FR80" s="52" t="e">
        <f t="shared" si="20"/>
        <v>#DIV/0!</v>
      </c>
      <c r="FS80" s="52" t="e">
        <f t="shared" si="20"/>
        <v>#DIV/0!</v>
      </c>
      <c r="FT80" s="52" t="e">
        <f t="shared" si="20"/>
        <v>#DIV/0!</v>
      </c>
      <c r="FU80" s="52" t="e">
        <f t="shared" si="20"/>
        <v>#DIV/0!</v>
      </c>
      <c r="FV80" s="52" t="e">
        <f t="shared" si="20"/>
        <v>#DIV/0!</v>
      </c>
      <c r="FW80" s="52" t="e">
        <f t="shared" si="20"/>
        <v>#DIV/0!</v>
      </c>
      <c r="FX80" s="52" t="e">
        <f t="shared" si="20"/>
        <v>#DIV/0!</v>
      </c>
      <c r="FY80" s="52" t="e">
        <f t="shared" si="20"/>
        <v>#DIV/0!</v>
      </c>
      <c r="FZ80" s="52" t="e">
        <f t="shared" si="20"/>
        <v>#DIV/0!</v>
      </c>
      <c r="GA80" s="52" t="e">
        <f t="shared" si="20"/>
        <v>#DIV/0!</v>
      </c>
    </row>
    <row r="81" spans="1:183">
      <c r="I81" t="s">
        <v>64</v>
      </c>
      <c r="J81" s="53" t="e">
        <f>J152</f>
        <v>#DIV/0!</v>
      </c>
      <c r="K81" s="53" t="e">
        <f t="shared" ref="K81:BV81" si="21">K152</f>
        <v>#DIV/0!</v>
      </c>
      <c r="L81" s="53" t="e">
        <f t="shared" si="21"/>
        <v>#DIV/0!</v>
      </c>
      <c r="M81" s="53" t="e">
        <f t="shared" si="21"/>
        <v>#DIV/0!</v>
      </c>
      <c r="N81" s="53" t="e">
        <f t="shared" si="21"/>
        <v>#DIV/0!</v>
      </c>
      <c r="O81" s="53" t="e">
        <f t="shared" si="21"/>
        <v>#DIV/0!</v>
      </c>
      <c r="P81" s="53" t="e">
        <f t="shared" si="21"/>
        <v>#DIV/0!</v>
      </c>
      <c r="Q81" s="53" t="e">
        <f t="shared" si="21"/>
        <v>#DIV/0!</v>
      </c>
      <c r="R81" s="53" t="e">
        <f t="shared" si="21"/>
        <v>#DIV/0!</v>
      </c>
      <c r="S81" s="53" t="e">
        <f t="shared" si="21"/>
        <v>#DIV/0!</v>
      </c>
      <c r="T81" s="53" t="e">
        <f t="shared" si="21"/>
        <v>#DIV/0!</v>
      </c>
      <c r="U81" s="53" t="e">
        <f t="shared" si="21"/>
        <v>#DIV/0!</v>
      </c>
      <c r="V81" s="53" t="e">
        <f t="shared" si="21"/>
        <v>#DIV/0!</v>
      </c>
      <c r="W81" s="53" t="e">
        <f t="shared" si="21"/>
        <v>#DIV/0!</v>
      </c>
      <c r="X81" s="53" t="e">
        <f t="shared" si="21"/>
        <v>#DIV/0!</v>
      </c>
      <c r="Y81" s="53" t="e">
        <f t="shared" si="21"/>
        <v>#DIV/0!</v>
      </c>
      <c r="Z81" s="53" t="e">
        <f t="shared" si="21"/>
        <v>#DIV/0!</v>
      </c>
      <c r="AA81" s="53" t="e">
        <f t="shared" si="21"/>
        <v>#DIV/0!</v>
      </c>
      <c r="AB81" s="53" t="e">
        <f t="shared" si="21"/>
        <v>#DIV/0!</v>
      </c>
      <c r="AC81" s="53" t="e">
        <f t="shared" si="21"/>
        <v>#DIV/0!</v>
      </c>
      <c r="AD81" s="53" t="e">
        <f t="shared" si="21"/>
        <v>#DIV/0!</v>
      </c>
      <c r="AE81" s="53" t="e">
        <f t="shared" si="21"/>
        <v>#DIV/0!</v>
      </c>
      <c r="AF81" s="53" t="e">
        <f t="shared" si="21"/>
        <v>#DIV/0!</v>
      </c>
      <c r="AG81" s="53" t="e">
        <f t="shared" si="21"/>
        <v>#DIV/0!</v>
      </c>
      <c r="AH81" s="53" t="e">
        <f t="shared" si="21"/>
        <v>#DIV/0!</v>
      </c>
      <c r="AI81" s="53" t="e">
        <f t="shared" si="21"/>
        <v>#DIV/0!</v>
      </c>
      <c r="AJ81" s="57" t="e">
        <f t="shared" si="21"/>
        <v>#DIV/0!</v>
      </c>
      <c r="AK81" s="56" t="e">
        <f t="shared" si="21"/>
        <v>#DIV/0!</v>
      </c>
      <c r="AL81" s="53" t="e">
        <f t="shared" si="21"/>
        <v>#DIV/0!</v>
      </c>
      <c r="AM81" s="53" t="e">
        <f t="shared" si="21"/>
        <v>#DIV/0!</v>
      </c>
      <c r="AN81" s="53" t="e">
        <f t="shared" si="21"/>
        <v>#DIV/0!</v>
      </c>
      <c r="AO81" s="53" t="e">
        <f t="shared" si="21"/>
        <v>#DIV/0!</v>
      </c>
      <c r="AP81" s="56" t="e">
        <f t="shared" si="21"/>
        <v>#DIV/0!</v>
      </c>
      <c r="AQ81" s="53" t="e">
        <f t="shared" si="21"/>
        <v>#DIV/0!</v>
      </c>
      <c r="AR81" s="53" t="e">
        <f t="shared" si="21"/>
        <v>#DIV/0!</v>
      </c>
      <c r="AS81" s="53" t="e">
        <f t="shared" si="21"/>
        <v>#DIV/0!</v>
      </c>
      <c r="AT81" s="53" t="e">
        <f t="shared" si="21"/>
        <v>#DIV/0!</v>
      </c>
      <c r="AU81" s="53" t="e">
        <f t="shared" si="21"/>
        <v>#DIV/0!</v>
      </c>
      <c r="AV81" s="53" t="e">
        <f t="shared" si="21"/>
        <v>#DIV/0!</v>
      </c>
      <c r="AW81" s="53" t="e">
        <f t="shared" si="21"/>
        <v>#DIV/0!</v>
      </c>
      <c r="AX81" s="53" t="e">
        <f t="shared" si="21"/>
        <v>#DIV/0!</v>
      </c>
      <c r="AY81" s="53" t="e">
        <f t="shared" si="21"/>
        <v>#DIV/0!</v>
      </c>
      <c r="AZ81" s="53" t="e">
        <f t="shared" si="21"/>
        <v>#DIV/0!</v>
      </c>
      <c r="BA81" s="53" t="e">
        <f t="shared" si="21"/>
        <v>#DIV/0!</v>
      </c>
      <c r="BB81" s="53" t="e">
        <f t="shared" si="21"/>
        <v>#DIV/0!</v>
      </c>
      <c r="BC81" s="53" t="e">
        <f t="shared" si="21"/>
        <v>#DIV/0!</v>
      </c>
      <c r="BD81" s="53" t="e">
        <f t="shared" si="21"/>
        <v>#DIV/0!</v>
      </c>
      <c r="BE81" s="53" t="e">
        <f t="shared" si="21"/>
        <v>#DIV/0!</v>
      </c>
      <c r="BF81" s="53" t="e">
        <f t="shared" si="21"/>
        <v>#DIV/0!</v>
      </c>
      <c r="BG81" s="53" t="e">
        <f t="shared" si="21"/>
        <v>#DIV/0!</v>
      </c>
      <c r="BH81" s="53" t="e">
        <f t="shared" si="21"/>
        <v>#DIV/0!</v>
      </c>
      <c r="BI81" s="53" t="e">
        <f t="shared" si="21"/>
        <v>#DIV/0!</v>
      </c>
      <c r="BJ81" s="53" t="e">
        <f t="shared" si="21"/>
        <v>#DIV/0!</v>
      </c>
      <c r="BK81" s="53" t="e">
        <f t="shared" si="21"/>
        <v>#DIV/0!</v>
      </c>
      <c r="BL81" s="53" t="e">
        <f t="shared" si="21"/>
        <v>#DIV/0!</v>
      </c>
      <c r="BM81" s="53" t="e">
        <f t="shared" si="21"/>
        <v>#DIV/0!</v>
      </c>
      <c r="BN81" s="53" t="e">
        <f t="shared" si="21"/>
        <v>#DIV/0!</v>
      </c>
      <c r="BO81" s="53" t="e">
        <f t="shared" si="21"/>
        <v>#DIV/0!</v>
      </c>
      <c r="BP81" s="53" t="e">
        <f t="shared" si="21"/>
        <v>#DIV/0!</v>
      </c>
      <c r="BQ81" s="53" t="e">
        <f t="shared" si="21"/>
        <v>#DIV/0!</v>
      </c>
      <c r="BR81" s="53" t="e">
        <f t="shared" si="21"/>
        <v>#DIV/0!</v>
      </c>
      <c r="BS81" s="53" t="e">
        <f t="shared" si="21"/>
        <v>#DIV/0!</v>
      </c>
      <c r="BT81" s="53" t="e">
        <f t="shared" si="21"/>
        <v>#DIV/0!</v>
      </c>
      <c r="BU81" s="53" t="e">
        <f t="shared" si="21"/>
        <v>#DIV/0!</v>
      </c>
      <c r="BV81" s="53" t="e">
        <f t="shared" si="21"/>
        <v>#DIV/0!</v>
      </c>
      <c r="BW81" s="53" t="e">
        <f t="shared" ref="BW81:EH81" si="22">BW152</f>
        <v>#DIV/0!</v>
      </c>
      <c r="BX81" s="53" t="e">
        <f t="shared" si="22"/>
        <v>#DIV/0!</v>
      </c>
      <c r="BY81" s="53" t="e">
        <f t="shared" si="22"/>
        <v>#DIV/0!</v>
      </c>
      <c r="BZ81" s="53" t="e">
        <f t="shared" si="22"/>
        <v>#DIV/0!</v>
      </c>
      <c r="CA81" s="53" t="e">
        <f t="shared" si="22"/>
        <v>#DIV/0!</v>
      </c>
      <c r="CB81" s="53" t="e">
        <f t="shared" si="22"/>
        <v>#DIV/0!</v>
      </c>
      <c r="CC81" s="53" t="e">
        <f t="shared" si="22"/>
        <v>#DIV/0!</v>
      </c>
      <c r="CD81" s="53" t="e">
        <f t="shared" si="22"/>
        <v>#DIV/0!</v>
      </c>
      <c r="CE81" s="53" t="e">
        <f t="shared" si="22"/>
        <v>#DIV/0!</v>
      </c>
      <c r="CF81" s="53" t="e">
        <f t="shared" si="22"/>
        <v>#DIV/0!</v>
      </c>
      <c r="CG81" s="53" t="e">
        <f t="shared" si="22"/>
        <v>#DIV/0!</v>
      </c>
      <c r="CH81" s="53" t="e">
        <f t="shared" si="22"/>
        <v>#DIV/0!</v>
      </c>
      <c r="CI81" s="53" t="e">
        <f t="shared" si="22"/>
        <v>#DIV/0!</v>
      </c>
      <c r="CJ81" s="53" t="e">
        <f t="shared" si="22"/>
        <v>#DIV/0!</v>
      </c>
      <c r="CK81" s="53" t="e">
        <f t="shared" si="22"/>
        <v>#DIV/0!</v>
      </c>
      <c r="CL81" s="53" t="e">
        <f t="shared" si="22"/>
        <v>#DIV/0!</v>
      </c>
      <c r="CM81" s="53" t="e">
        <f t="shared" si="22"/>
        <v>#DIV/0!</v>
      </c>
      <c r="CN81" s="53" t="e">
        <f t="shared" si="22"/>
        <v>#DIV/0!</v>
      </c>
      <c r="CO81" s="53" t="e">
        <f t="shared" si="22"/>
        <v>#DIV/0!</v>
      </c>
      <c r="CP81" s="53" t="e">
        <f t="shared" si="22"/>
        <v>#DIV/0!</v>
      </c>
      <c r="CQ81" s="53" t="e">
        <f t="shared" si="22"/>
        <v>#DIV/0!</v>
      </c>
      <c r="CR81" s="53" t="e">
        <f t="shared" si="22"/>
        <v>#DIV/0!</v>
      </c>
      <c r="CS81" s="53" t="e">
        <f t="shared" si="22"/>
        <v>#DIV/0!</v>
      </c>
      <c r="CT81" s="53" t="e">
        <f t="shared" si="22"/>
        <v>#DIV/0!</v>
      </c>
      <c r="CU81" s="53" t="e">
        <f t="shared" si="22"/>
        <v>#DIV/0!</v>
      </c>
      <c r="CV81" s="53" t="e">
        <f t="shared" si="22"/>
        <v>#DIV/0!</v>
      </c>
      <c r="CW81" s="53" t="e">
        <f t="shared" si="22"/>
        <v>#DIV/0!</v>
      </c>
      <c r="CX81" s="53" t="e">
        <f t="shared" si="22"/>
        <v>#DIV/0!</v>
      </c>
      <c r="CY81" s="53" t="e">
        <f t="shared" si="22"/>
        <v>#DIV/0!</v>
      </c>
      <c r="CZ81" s="53" t="e">
        <f t="shared" si="22"/>
        <v>#DIV/0!</v>
      </c>
      <c r="DA81" s="53" t="e">
        <f t="shared" si="22"/>
        <v>#DIV/0!</v>
      </c>
      <c r="DB81" s="56" t="e">
        <f t="shared" si="22"/>
        <v>#DIV/0!</v>
      </c>
      <c r="DC81" s="53" t="e">
        <f t="shared" si="22"/>
        <v>#DIV/0!</v>
      </c>
      <c r="DD81" s="53" t="e">
        <f t="shared" si="22"/>
        <v>#DIV/0!</v>
      </c>
      <c r="DE81" s="53" t="e">
        <f t="shared" si="22"/>
        <v>#DIV/0!</v>
      </c>
      <c r="DF81" s="53" t="e">
        <f t="shared" si="22"/>
        <v>#DIV/0!</v>
      </c>
      <c r="DG81" s="53" t="e">
        <f t="shared" si="22"/>
        <v>#DIV/0!</v>
      </c>
      <c r="DH81" s="53" t="e">
        <f t="shared" si="22"/>
        <v>#DIV/0!</v>
      </c>
      <c r="DI81" s="53" t="e">
        <f t="shared" si="22"/>
        <v>#DIV/0!</v>
      </c>
      <c r="DJ81" s="53" t="e">
        <f t="shared" si="22"/>
        <v>#DIV/0!</v>
      </c>
      <c r="DK81" s="53" t="e">
        <f t="shared" si="22"/>
        <v>#DIV/0!</v>
      </c>
      <c r="DL81" s="53" t="e">
        <f t="shared" si="22"/>
        <v>#DIV/0!</v>
      </c>
      <c r="DM81" s="53" t="e">
        <f t="shared" si="22"/>
        <v>#DIV/0!</v>
      </c>
      <c r="DN81" s="53" t="e">
        <f t="shared" si="22"/>
        <v>#DIV/0!</v>
      </c>
      <c r="DO81" s="53" t="e">
        <f t="shared" si="22"/>
        <v>#DIV/0!</v>
      </c>
      <c r="DP81" s="53" t="e">
        <f t="shared" si="22"/>
        <v>#DIV/0!</v>
      </c>
      <c r="DQ81" s="53" t="e">
        <f t="shared" si="22"/>
        <v>#DIV/0!</v>
      </c>
      <c r="DR81" s="53" t="e">
        <f t="shared" si="22"/>
        <v>#DIV/0!</v>
      </c>
      <c r="DS81" s="53" t="e">
        <f t="shared" si="22"/>
        <v>#DIV/0!</v>
      </c>
      <c r="DT81" s="53" t="e">
        <f t="shared" si="22"/>
        <v>#DIV/0!</v>
      </c>
      <c r="DU81" s="53" t="e">
        <f t="shared" si="22"/>
        <v>#DIV/0!</v>
      </c>
      <c r="DV81" s="53" t="e">
        <f t="shared" si="22"/>
        <v>#DIV/0!</v>
      </c>
      <c r="DW81" s="53" t="e">
        <f t="shared" si="22"/>
        <v>#DIV/0!</v>
      </c>
      <c r="DX81" s="53" t="e">
        <f t="shared" si="22"/>
        <v>#DIV/0!</v>
      </c>
      <c r="DY81" s="53" t="e">
        <f t="shared" si="22"/>
        <v>#DIV/0!</v>
      </c>
      <c r="DZ81" s="53" t="e">
        <f t="shared" si="22"/>
        <v>#DIV/0!</v>
      </c>
      <c r="EA81" s="53" t="e">
        <f t="shared" si="22"/>
        <v>#DIV/0!</v>
      </c>
      <c r="EB81" s="53" t="e">
        <f t="shared" si="22"/>
        <v>#DIV/0!</v>
      </c>
      <c r="EC81" s="53" t="e">
        <f t="shared" si="22"/>
        <v>#DIV/0!</v>
      </c>
      <c r="ED81" s="53" t="e">
        <f t="shared" si="22"/>
        <v>#DIV/0!</v>
      </c>
      <c r="EE81" s="53" t="e">
        <f t="shared" si="22"/>
        <v>#DIV/0!</v>
      </c>
      <c r="EF81" s="53" t="e">
        <f t="shared" si="22"/>
        <v>#DIV/0!</v>
      </c>
      <c r="EG81" s="53" t="e">
        <f t="shared" si="22"/>
        <v>#DIV/0!</v>
      </c>
      <c r="EH81" s="53" t="e">
        <f t="shared" si="22"/>
        <v>#DIV/0!</v>
      </c>
      <c r="EI81" s="53" t="e">
        <f t="shared" ref="EI81:GA81" si="23">EI152</f>
        <v>#DIV/0!</v>
      </c>
      <c r="EJ81" s="53" t="e">
        <f t="shared" si="23"/>
        <v>#DIV/0!</v>
      </c>
      <c r="EK81" s="53" t="e">
        <f t="shared" si="23"/>
        <v>#DIV/0!</v>
      </c>
      <c r="EL81" s="53" t="e">
        <f t="shared" si="23"/>
        <v>#DIV/0!</v>
      </c>
      <c r="EM81" s="53" t="e">
        <f t="shared" si="23"/>
        <v>#DIV/0!</v>
      </c>
      <c r="EN81" s="53" t="e">
        <f t="shared" si="23"/>
        <v>#DIV/0!</v>
      </c>
      <c r="EO81" s="53" t="e">
        <f t="shared" si="23"/>
        <v>#DIV/0!</v>
      </c>
      <c r="EP81" s="53" t="e">
        <f t="shared" si="23"/>
        <v>#DIV/0!</v>
      </c>
      <c r="EQ81" s="53" t="e">
        <f t="shared" si="23"/>
        <v>#DIV/0!</v>
      </c>
      <c r="ER81" s="53" t="e">
        <f t="shared" si="23"/>
        <v>#DIV/0!</v>
      </c>
      <c r="ES81" s="53" t="e">
        <f t="shared" si="23"/>
        <v>#DIV/0!</v>
      </c>
      <c r="ET81" s="53" t="e">
        <f t="shared" si="23"/>
        <v>#DIV/0!</v>
      </c>
      <c r="EU81" s="53" t="e">
        <f t="shared" si="23"/>
        <v>#DIV/0!</v>
      </c>
      <c r="EV81" s="53" t="e">
        <f t="shared" si="23"/>
        <v>#DIV/0!</v>
      </c>
      <c r="EW81" s="53" t="e">
        <f t="shared" si="23"/>
        <v>#DIV/0!</v>
      </c>
      <c r="EX81" s="53" t="e">
        <f t="shared" si="23"/>
        <v>#DIV/0!</v>
      </c>
      <c r="EY81" s="53" t="e">
        <f t="shared" si="23"/>
        <v>#DIV/0!</v>
      </c>
      <c r="EZ81" s="53" t="e">
        <f t="shared" si="23"/>
        <v>#DIV/0!</v>
      </c>
      <c r="FA81" s="53" t="e">
        <f t="shared" si="23"/>
        <v>#DIV/0!</v>
      </c>
      <c r="FB81" s="53" t="e">
        <f t="shared" si="23"/>
        <v>#DIV/0!</v>
      </c>
      <c r="FC81" s="53" t="e">
        <f t="shared" si="23"/>
        <v>#DIV/0!</v>
      </c>
      <c r="FD81" s="53" t="e">
        <f t="shared" si="23"/>
        <v>#DIV/0!</v>
      </c>
      <c r="FE81" s="53" t="e">
        <f t="shared" si="23"/>
        <v>#DIV/0!</v>
      </c>
      <c r="FF81" s="53" t="e">
        <f t="shared" si="23"/>
        <v>#DIV/0!</v>
      </c>
      <c r="FG81" s="53" t="e">
        <f t="shared" si="23"/>
        <v>#DIV/0!</v>
      </c>
      <c r="FH81" s="53" t="e">
        <f t="shared" si="23"/>
        <v>#DIV/0!</v>
      </c>
      <c r="FI81" s="53" t="e">
        <f t="shared" si="23"/>
        <v>#DIV/0!</v>
      </c>
      <c r="FJ81" s="53" t="e">
        <f t="shared" si="23"/>
        <v>#DIV/0!</v>
      </c>
      <c r="FK81" s="53" t="e">
        <f t="shared" si="23"/>
        <v>#DIV/0!</v>
      </c>
      <c r="FL81" s="53" t="e">
        <f t="shared" si="23"/>
        <v>#DIV/0!</v>
      </c>
      <c r="FM81" s="53" t="e">
        <f t="shared" si="23"/>
        <v>#DIV/0!</v>
      </c>
      <c r="FN81" s="53" t="e">
        <f t="shared" si="23"/>
        <v>#DIV/0!</v>
      </c>
      <c r="FO81" s="53" t="e">
        <f t="shared" si="23"/>
        <v>#DIV/0!</v>
      </c>
      <c r="FP81" s="53" t="e">
        <f t="shared" si="23"/>
        <v>#DIV/0!</v>
      </c>
      <c r="FQ81" s="53" t="e">
        <f t="shared" si="23"/>
        <v>#DIV/0!</v>
      </c>
      <c r="FR81" s="53" t="e">
        <f t="shared" si="23"/>
        <v>#DIV/0!</v>
      </c>
      <c r="FS81" s="53" t="e">
        <f t="shared" si="23"/>
        <v>#DIV/0!</v>
      </c>
      <c r="FT81" s="53" t="e">
        <f t="shared" si="23"/>
        <v>#DIV/0!</v>
      </c>
      <c r="FU81" s="53" t="e">
        <f t="shared" si="23"/>
        <v>#DIV/0!</v>
      </c>
      <c r="FV81" s="53" t="e">
        <f t="shared" si="23"/>
        <v>#DIV/0!</v>
      </c>
      <c r="FW81" s="53" t="e">
        <f t="shared" si="23"/>
        <v>#DIV/0!</v>
      </c>
      <c r="FX81" s="53" t="e">
        <f t="shared" si="23"/>
        <v>#DIV/0!</v>
      </c>
      <c r="FY81" s="53" t="e">
        <f t="shared" si="23"/>
        <v>#DIV/0!</v>
      </c>
      <c r="FZ81" s="53" t="e">
        <f t="shared" si="23"/>
        <v>#DIV/0!</v>
      </c>
      <c r="GA81" s="53" t="e">
        <f t="shared" si="23"/>
        <v>#DIV/0!</v>
      </c>
    </row>
    <row r="82" spans="1:183" s="51" customFormat="1">
      <c r="I82" s="51" t="s">
        <v>61</v>
      </c>
      <c r="J82" s="52" t="e">
        <f>J176</f>
        <v>#DIV/0!</v>
      </c>
      <c r="K82" s="52" t="e">
        <f t="shared" ref="K82:BV82" si="24">K176</f>
        <v>#DIV/0!</v>
      </c>
      <c r="L82" s="52" t="e">
        <f t="shared" si="24"/>
        <v>#DIV/0!</v>
      </c>
      <c r="M82" s="52" t="e">
        <f t="shared" si="24"/>
        <v>#DIV/0!</v>
      </c>
      <c r="N82" s="52" t="e">
        <f t="shared" si="24"/>
        <v>#DIV/0!</v>
      </c>
      <c r="O82" s="52" t="e">
        <f t="shared" si="24"/>
        <v>#DIV/0!</v>
      </c>
      <c r="P82" s="52" t="e">
        <f t="shared" si="24"/>
        <v>#DIV/0!</v>
      </c>
      <c r="Q82" s="52" t="e">
        <f t="shared" si="24"/>
        <v>#DIV/0!</v>
      </c>
      <c r="R82" s="52" t="e">
        <f t="shared" si="24"/>
        <v>#DIV/0!</v>
      </c>
      <c r="S82" s="52" t="e">
        <f t="shared" si="24"/>
        <v>#DIV/0!</v>
      </c>
      <c r="T82" s="52" t="e">
        <f t="shared" si="24"/>
        <v>#DIV/0!</v>
      </c>
      <c r="U82" s="52" t="e">
        <f t="shared" si="24"/>
        <v>#DIV/0!</v>
      </c>
      <c r="V82" s="52" t="e">
        <f t="shared" si="24"/>
        <v>#DIV/0!</v>
      </c>
      <c r="W82" s="52" t="e">
        <f t="shared" si="24"/>
        <v>#DIV/0!</v>
      </c>
      <c r="X82" s="52" t="e">
        <f t="shared" si="24"/>
        <v>#DIV/0!</v>
      </c>
      <c r="Y82" s="52" t="e">
        <f t="shared" si="24"/>
        <v>#DIV/0!</v>
      </c>
      <c r="Z82" s="52" t="e">
        <f t="shared" si="24"/>
        <v>#DIV/0!</v>
      </c>
      <c r="AA82" s="52" t="e">
        <f t="shared" si="24"/>
        <v>#DIV/0!</v>
      </c>
      <c r="AB82" s="52" t="e">
        <f t="shared" si="24"/>
        <v>#DIV/0!</v>
      </c>
      <c r="AC82" s="52" t="e">
        <f t="shared" si="24"/>
        <v>#DIV/0!</v>
      </c>
      <c r="AD82" s="52" t="e">
        <f t="shared" si="24"/>
        <v>#DIV/0!</v>
      </c>
      <c r="AE82" s="52" t="e">
        <f t="shared" si="24"/>
        <v>#DIV/0!</v>
      </c>
      <c r="AF82" s="52" t="e">
        <f t="shared" si="24"/>
        <v>#DIV/0!</v>
      </c>
      <c r="AG82" s="52" t="e">
        <f t="shared" si="24"/>
        <v>#DIV/0!</v>
      </c>
      <c r="AH82" s="52" t="e">
        <f t="shared" si="24"/>
        <v>#DIV/0!</v>
      </c>
      <c r="AI82" s="52" t="e">
        <f t="shared" si="24"/>
        <v>#DIV/0!</v>
      </c>
      <c r="AJ82" s="57" t="e">
        <f t="shared" si="24"/>
        <v>#DIV/0!</v>
      </c>
      <c r="AK82" s="56" t="e">
        <f t="shared" si="24"/>
        <v>#DIV/0!</v>
      </c>
      <c r="AL82" s="52" t="e">
        <f t="shared" si="24"/>
        <v>#DIV/0!</v>
      </c>
      <c r="AM82" s="52" t="e">
        <f t="shared" si="24"/>
        <v>#DIV/0!</v>
      </c>
      <c r="AN82" s="52" t="e">
        <f t="shared" si="24"/>
        <v>#DIV/0!</v>
      </c>
      <c r="AO82" s="52" t="e">
        <f t="shared" si="24"/>
        <v>#DIV/0!</v>
      </c>
      <c r="AP82" s="56" t="e">
        <f t="shared" si="24"/>
        <v>#DIV/0!</v>
      </c>
      <c r="AQ82" s="52" t="e">
        <f t="shared" si="24"/>
        <v>#DIV/0!</v>
      </c>
      <c r="AR82" s="52" t="e">
        <f t="shared" si="24"/>
        <v>#DIV/0!</v>
      </c>
      <c r="AS82" s="52" t="e">
        <f t="shared" si="24"/>
        <v>#DIV/0!</v>
      </c>
      <c r="AT82" s="52" t="e">
        <f t="shared" si="24"/>
        <v>#DIV/0!</v>
      </c>
      <c r="AU82" s="52" t="e">
        <f t="shared" si="24"/>
        <v>#DIV/0!</v>
      </c>
      <c r="AV82" s="52" t="e">
        <f t="shared" si="24"/>
        <v>#DIV/0!</v>
      </c>
      <c r="AW82" s="52" t="e">
        <f t="shared" si="24"/>
        <v>#DIV/0!</v>
      </c>
      <c r="AX82" s="52" t="e">
        <f t="shared" si="24"/>
        <v>#DIV/0!</v>
      </c>
      <c r="AY82" s="52" t="e">
        <f t="shared" si="24"/>
        <v>#DIV/0!</v>
      </c>
      <c r="AZ82" s="52" t="e">
        <f t="shared" si="24"/>
        <v>#DIV/0!</v>
      </c>
      <c r="BA82" s="52" t="e">
        <f t="shared" si="24"/>
        <v>#DIV/0!</v>
      </c>
      <c r="BB82" s="52" t="e">
        <f t="shared" si="24"/>
        <v>#DIV/0!</v>
      </c>
      <c r="BC82" s="52" t="e">
        <f t="shared" si="24"/>
        <v>#DIV/0!</v>
      </c>
      <c r="BD82" s="52" t="e">
        <f t="shared" si="24"/>
        <v>#DIV/0!</v>
      </c>
      <c r="BE82" s="52" t="e">
        <f t="shared" si="24"/>
        <v>#DIV/0!</v>
      </c>
      <c r="BF82" s="52" t="e">
        <f t="shared" si="24"/>
        <v>#DIV/0!</v>
      </c>
      <c r="BG82" s="52" t="e">
        <f t="shared" si="24"/>
        <v>#DIV/0!</v>
      </c>
      <c r="BH82" s="52" t="e">
        <f t="shared" si="24"/>
        <v>#DIV/0!</v>
      </c>
      <c r="BI82" s="52" t="e">
        <f t="shared" si="24"/>
        <v>#DIV/0!</v>
      </c>
      <c r="BJ82" s="52" t="e">
        <f t="shared" si="24"/>
        <v>#DIV/0!</v>
      </c>
      <c r="BK82" s="52" t="e">
        <f t="shared" si="24"/>
        <v>#DIV/0!</v>
      </c>
      <c r="BL82" s="52" t="e">
        <f t="shared" si="24"/>
        <v>#DIV/0!</v>
      </c>
      <c r="BM82" s="52" t="e">
        <f t="shared" si="24"/>
        <v>#DIV/0!</v>
      </c>
      <c r="BN82" s="52" t="e">
        <f t="shared" si="24"/>
        <v>#DIV/0!</v>
      </c>
      <c r="BO82" s="52" t="e">
        <f t="shared" si="24"/>
        <v>#DIV/0!</v>
      </c>
      <c r="BP82" s="52" t="e">
        <f t="shared" si="24"/>
        <v>#DIV/0!</v>
      </c>
      <c r="BQ82" s="52" t="e">
        <f t="shared" si="24"/>
        <v>#DIV/0!</v>
      </c>
      <c r="BR82" s="52" t="e">
        <f t="shared" si="24"/>
        <v>#DIV/0!</v>
      </c>
      <c r="BS82" s="52" t="e">
        <f t="shared" si="24"/>
        <v>#DIV/0!</v>
      </c>
      <c r="BT82" s="52" t="e">
        <f t="shared" si="24"/>
        <v>#DIV/0!</v>
      </c>
      <c r="BU82" s="52" t="e">
        <f t="shared" si="24"/>
        <v>#DIV/0!</v>
      </c>
      <c r="BV82" s="52" t="e">
        <f t="shared" si="24"/>
        <v>#DIV/0!</v>
      </c>
      <c r="BW82" s="52" t="e">
        <f t="shared" ref="BW82:EH82" si="25">BW176</f>
        <v>#DIV/0!</v>
      </c>
      <c r="BX82" s="52" t="e">
        <f t="shared" si="25"/>
        <v>#DIV/0!</v>
      </c>
      <c r="BY82" s="52" t="e">
        <f t="shared" si="25"/>
        <v>#DIV/0!</v>
      </c>
      <c r="BZ82" s="52" t="e">
        <f t="shared" si="25"/>
        <v>#DIV/0!</v>
      </c>
      <c r="CA82" s="52" t="e">
        <f t="shared" si="25"/>
        <v>#DIV/0!</v>
      </c>
      <c r="CB82" s="52" t="e">
        <f t="shared" si="25"/>
        <v>#DIV/0!</v>
      </c>
      <c r="CC82" s="52" t="e">
        <f t="shared" si="25"/>
        <v>#DIV/0!</v>
      </c>
      <c r="CD82" s="52" t="e">
        <f t="shared" si="25"/>
        <v>#DIV/0!</v>
      </c>
      <c r="CE82" s="52" t="e">
        <f t="shared" si="25"/>
        <v>#DIV/0!</v>
      </c>
      <c r="CF82" s="52" t="e">
        <f t="shared" si="25"/>
        <v>#DIV/0!</v>
      </c>
      <c r="CG82" s="52" t="e">
        <f t="shared" si="25"/>
        <v>#DIV/0!</v>
      </c>
      <c r="CH82" s="52" t="e">
        <f t="shared" si="25"/>
        <v>#DIV/0!</v>
      </c>
      <c r="CI82" s="52" t="e">
        <f t="shared" si="25"/>
        <v>#DIV/0!</v>
      </c>
      <c r="CJ82" s="52" t="e">
        <f t="shared" si="25"/>
        <v>#DIV/0!</v>
      </c>
      <c r="CK82" s="52" t="e">
        <f t="shared" si="25"/>
        <v>#DIV/0!</v>
      </c>
      <c r="CL82" s="52" t="e">
        <f t="shared" si="25"/>
        <v>#DIV/0!</v>
      </c>
      <c r="CM82" s="52" t="e">
        <f t="shared" si="25"/>
        <v>#DIV/0!</v>
      </c>
      <c r="CN82" s="52" t="e">
        <f t="shared" si="25"/>
        <v>#DIV/0!</v>
      </c>
      <c r="CO82" s="52" t="e">
        <f t="shared" si="25"/>
        <v>#DIV/0!</v>
      </c>
      <c r="CP82" s="52" t="e">
        <f t="shared" si="25"/>
        <v>#DIV/0!</v>
      </c>
      <c r="CQ82" s="52" t="e">
        <f t="shared" si="25"/>
        <v>#DIV/0!</v>
      </c>
      <c r="CR82" s="52" t="e">
        <f t="shared" si="25"/>
        <v>#DIV/0!</v>
      </c>
      <c r="CS82" s="52" t="e">
        <f t="shared" si="25"/>
        <v>#DIV/0!</v>
      </c>
      <c r="CT82" s="52" t="e">
        <f t="shared" si="25"/>
        <v>#DIV/0!</v>
      </c>
      <c r="CU82" s="52" t="e">
        <f t="shared" si="25"/>
        <v>#DIV/0!</v>
      </c>
      <c r="CV82" s="52" t="e">
        <f t="shared" si="25"/>
        <v>#DIV/0!</v>
      </c>
      <c r="CW82" s="52" t="e">
        <f t="shared" si="25"/>
        <v>#DIV/0!</v>
      </c>
      <c r="CX82" s="52" t="e">
        <f t="shared" si="25"/>
        <v>#DIV/0!</v>
      </c>
      <c r="CY82" s="52" t="e">
        <f t="shared" si="25"/>
        <v>#DIV/0!</v>
      </c>
      <c r="CZ82" s="52" t="e">
        <f t="shared" si="25"/>
        <v>#DIV/0!</v>
      </c>
      <c r="DA82" s="52" t="e">
        <f t="shared" si="25"/>
        <v>#DIV/0!</v>
      </c>
      <c r="DB82" s="56" t="e">
        <f t="shared" si="25"/>
        <v>#DIV/0!</v>
      </c>
      <c r="DC82" s="52" t="e">
        <f t="shared" si="25"/>
        <v>#DIV/0!</v>
      </c>
      <c r="DD82" s="52" t="e">
        <f t="shared" si="25"/>
        <v>#DIV/0!</v>
      </c>
      <c r="DE82" s="52" t="e">
        <f t="shared" si="25"/>
        <v>#DIV/0!</v>
      </c>
      <c r="DF82" s="52" t="e">
        <f t="shared" si="25"/>
        <v>#DIV/0!</v>
      </c>
      <c r="DG82" s="52" t="e">
        <f t="shared" si="25"/>
        <v>#DIV/0!</v>
      </c>
      <c r="DH82" s="52" t="e">
        <f t="shared" si="25"/>
        <v>#DIV/0!</v>
      </c>
      <c r="DI82" s="52" t="e">
        <f t="shared" si="25"/>
        <v>#DIV/0!</v>
      </c>
      <c r="DJ82" s="52" t="e">
        <f t="shared" si="25"/>
        <v>#DIV/0!</v>
      </c>
      <c r="DK82" s="52" t="e">
        <f t="shared" si="25"/>
        <v>#DIV/0!</v>
      </c>
      <c r="DL82" s="52" t="e">
        <f t="shared" si="25"/>
        <v>#DIV/0!</v>
      </c>
      <c r="DM82" s="52" t="e">
        <f t="shared" si="25"/>
        <v>#DIV/0!</v>
      </c>
      <c r="DN82" s="52" t="e">
        <f t="shared" si="25"/>
        <v>#DIV/0!</v>
      </c>
      <c r="DO82" s="52" t="e">
        <f t="shared" si="25"/>
        <v>#DIV/0!</v>
      </c>
      <c r="DP82" s="52" t="e">
        <f t="shared" si="25"/>
        <v>#DIV/0!</v>
      </c>
      <c r="DQ82" s="52" t="e">
        <f t="shared" si="25"/>
        <v>#DIV/0!</v>
      </c>
      <c r="DR82" s="52" t="e">
        <f t="shared" si="25"/>
        <v>#DIV/0!</v>
      </c>
      <c r="DS82" s="52" t="e">
        <f t="shared" si="25"/>
        <v>#DIV/0!</v>
      </c>
      <c r="DT82" s="52" t="e">
        <f t="shared" si="25"/>
        <v>#DIV/0!</v>
      </c>
      <c r="DU82" s="52" t="e">
        <f t="shared" si="25"/>
        <v>#DIV/0!</v>
      </c>
      <c r="DV82" s="52" t="e">
        <f t="shared" si="25"/>
        <v>#DIV/0!</v>
      </c>
      <c r="DW82" s="52" t="e">
        <f t="shared" si="25"/>
        <v>#DIV/0!</v>
      </c>
      <c r="DX82" s="52" t="e">
        <f t="shared" si="25"/>
        <v>#DIV/0!</v>
      </c>
      <c r="DY82" s="52" t="e">
        <f t="shared" si="25"/>
        <v>#DIV/0!</v>
      </c>
      <c r="DZ82" s="52" t="e">
        <f t="shared" si="25"/>
        <v>#DIV/0!</v>
      </c>
      <c r="EA82" s="52" t="e">
        <f t="shared" si="25"/>
        <v>#DIV/0!</v>
      </c>
      <c r="EB82" s="52" t="e">
        <f t="shared" si="25"/>
        <v>#DIV/0!</v>
      </c>
      <c r="EC82" s="52" t="e">
        <f t="shared" si="25"/>
        <v>#DIV/0!</v>
      </c>
      <c r="ED82" s="52" t="e">
        <f t="shared" si="25"/>
        <v>#DIV/0!</v>
      </c>
      <c r="EE82" s="52" t="e">
        <f t="shared" si="25"/>
        <v>#DIV/0!</v>
      </c>
      <c r="EF82" s="52" t="e">
        <f t="shared" si="25"/>
        <v>#DIV/0!</v>
      </c>
      <c r="EG82" s="52" t="e">
        <f t="shared" si="25"/>
        <v>#DIV/0!</v>
      </c>
      <c r="EH82" s="52" t="e">
        <f t="shared" si="25"/>
        <v>#DIV/0!</v>
      </c>
      <c r="EI82" s="52" t="e">
        <f t="shared" ref="EI82:GA82" si="26">EI176</f>
        <v>#DIV/0!</v>
      </c>
      <c r="EJ82" s="52" t="e">
        <f t="shared" si="26"/>
        <v>#DIV/0!</v>
      </c>
      <c r="EK82" s="52" t="e">
        <f t="shared" si="26"/>
        <v>#DIV/0!</v>
      </c>
      <c r="EL82" s="52" t="e">
        <f t="shared" si="26"/>
        <v>#DIV/0!</v>
      </c>
      <c r="EM82" s="52" t="e">
        <f t="shared" si="26"/>
        <v>#DIV/0!</v>
      </c>
      <c r="EN82" s="52" t="e">
        <f t="shared" si="26"/>
        <v>#DIV/0!</v>
      </c>
      <c r="EO82" s="52" t="e">
        <f t="shared" si="26"/>
        <v>#DIV/0!</v>
      </c>
      <c r="EP82" s="52" t="e">
        <f t="shared" si="26"/>
        <v>#DIV/0!</v>
      </c>
      <c r="EQ82" s="52" t="e">
        <f t="shared" si="26"/>
        <v>#DIV/0!</v>
      </c>
      <c r="ER82" s="52" t="e">
        <f t="shared" si="26"/>
        <v>#DIV/0!</v>
      </c>
      <c r="ES82" s="52" t="e">
        <f t="shared" si="26"/>
        <v>#DIV/0!</v>
      </c>
      <c r="ET82" s="52" t="e">
        <f t="shared" si="26"/>
        <v>#DIV/0!</v>
      </c>
      <c r="EU82" s="52" t="e">
        <f t="shared" si="26"/>
        <v>#DIV/0!</v>
      </c>
      <c r="EV82" s="52" t="e">
        <f t="shared" si="26"/>
        <v>#DIV/0!</v>
      </c>
      <c r="EW82" s="52" t="e">
        <f t="shared" si="26"/>
        <v>#DIV/0!</v>
      </c>
      <c r="EX82" s="52" t="e">
        <f t="shared" si="26"/>
        <v>#DIV/0!</v>
      </c>
      <c r="EY82" s="52" t="e">
        <f t="shared" si="26"/>
        <v>#DIV/0!</v>
      </c>
      <c r="EZ82" s="52" t="e">
        <f t="shared" si="26"/>
        <v>#DIV/0!</v>
      </c>
      <c r="FA82" s="52" t="e">
        <f t="shared" si="26"/>
        <v>#DIV/0!</v>
      </c>
      <c r="FB82" s="52" t="e">
        <f t="shared" si="26"/>
        <v>#DIV/0!</v>
      </c>
      <c r="FC82" s="52" t="e">
        <f t="shared" si="26"/>
        <v>#DIV/0!</v>
      </c>
      <c r="FD82" s="52" t="e">
        <f t="shared" si="26"/>
        <v>#DIV/0!</v>
      </c>
      <c r="FE82" s="52" t="e">
        <f t="shared" si="26"/>
        <v>#DIV/0!</v>
      </c>
      <c r="FF82" s="52" t="e">
        <f t="shared" si="26"/>
        <v>#DIV/0!</v>
      </c>
      <c r="FG82" s="52" t="e">
        <f t="shared" si="26"/>
        <v>#DIV/0!</v>
      </c>
      <c r="FH82" s="52" t="e">
        <f t="shared" si="26"/>
        <v>#DIV/0!</v>
      </c>
      <c r="FI82" s="52" t="e">
        <f t="shared" si="26"/>
        <v>#DIV/0!</v>
      </c>
      <c r="FJ82" s="52" t="e">
        <f t="shared" si="26"/>
        <v>#DIV/0!</v>
      </c>
      <c r="FK82" s="52" t="e">
        <f t="shared" si="26"/>
        <v>#DIV/0!</v>
      </c>
      <c r="FL82" s="52" t="e">
        <f t="shared" si="26"/>
        <v>#DIV/0!</v>
      </c>
      <c r="FM82" s="52" t="e">
        <f t="shared" si="26"/>
        <v>#DIV/0!</v>
      </c>
      <c r="FN82" s="52" t="e">
        <f t="shared" si="26"/>
        <v>#DIV/0!</v>
      </c>
      <c r="FO82" s="52" t="e">
        <f t="shared" si="26"/>
        <v>#DIV/0!</v>
      </c>
      <c r="FP82" s="52" t="e">
        <f t="shared" si="26"/>
        <v>#DIV/0!</v>
      </c>
      <c r="FQ82" s="52" t="e">
        <f t="shared" si="26"/>
        <v>#DIV/0!</v>
      </c>
      <c r="FR82" s="52" t="e">
        <f t="shared" si="26"/>
        <v>#DIV/0!</v>
      </c>
      <c r="FS82" s="52" t="e">
        <f t="shared" si="26"/>
        <v>#DIV/0!</v>
      </c>
      <c r="FT82" s="52" t="e">
        <f t="shared" si="26"/>
        <v>#DIV/0!</v>
      </c>
      <c r="FU82" s="52" t="e">
        <f t="shared" si="26"/>
        <v>#DIV/0!</v>
      </c>
      <c r="FV82" s="52" t="e">
        <f t="shared" si="26"/>
        <v>#DIV/0!</v>
      </c>
      <c r="FW82" s="52" t="e">
        <f t="shared" si="26"/>
        <v>#DIV/0!</v>
      </c>
      <c r="FX82" s="52" t="e">
        <f t="shared" si="26"/>
        <v>#DIV/0!</v>
      </c>
      <c r="FY82" s="52" t="e">
        <f t="shared" si="26"/>
        <v>#DIV/0!</v>
      </c>
      <c r="FZ82" s="52" t="e">
        <f t="shared" si="26"/>
        <v>#DIV/0!</v>
      </c>
      <c r="GA82" s="52" t="e">
        <f t="shared" si="26"/>
        <v>#DIV/0!</v>
      </c>
    </row>
    <row r="83" spans="1:183" s="62" customFormat="1">
      <c r="I83" s="62" t="s">
        <v>33</v>
      </c>
      <c r="J83" s="62">
        <f>J86</f>
        <v>45</v>
      </c>
      <c r="K83" s="62">
        <f t="shared" ref="K83:BV83" si="27">K86</f>
        <v>51</v>
      </c>
      <c r="L83" s="62">
        <f t="shared" si="27"/>
        <v>57</v>
      </c>
      <c r="M83" s="62">
        <f t="shared" si="27"/>
        <v>63</v>
      </c>
      <c r="N83" s="62">
        <f t="shared" si="27"/>
        <v>69</v>
      </c>
      <c r="O83" s="62">
        <f t="shared" si="27"/>
        <v>75</v>
      </c>
      <c r="P83" s="62">
        <f t="shared" si="27"/>
        <v>81</v>
      </c>
      <c r="Q83" s="62">
        <f t="shared" si="27"/>
        <v>87</v>
      </c>
      <c r="R83" s="62">
        <f t="shared" si="27"/>
        <v>93</v>
      </c>
      <c r="S83" s="62">
        <f t="shared" si="27"/>
        <v>99</v>
      </c>
      <c r="T83" s="62">
        <f t="shared" si="27"/>
        <v>105</v>
      </c>
      <c r="U83" s="62">
        <f t="shared" si="27"/>
        <v>111</v>
      </c>
      <c r="V83" s="62">
        <f t="shared" si="27"/>
        <v>117</v>
      </c>
      <c r="W83" s="62">
        <f t="shared" si="27"/>
        <v>123</v>
      </c>
      <c r="X83" s="62">
        <f t="shared" si="27"/>
        <v>129</v>
      </c>
      <c r="Y83" s="62">
        <f t="shared" si="27"/>
        <v>135</v>
      </c>
      <c r="Z83" s="62">
        <f t="shared" si="27"/>
        <v>141</v>
      </c>
      <c r="AA83" s="62">
        <f t="shared" si="27"/>
        <v>147</v>
      </c>
      <c r="AB83" s="62">
        <f t="shared" si="27"/>
        <v>153</v>
      </c>
      <c r="AC83" s="62">
        <f t="shared" si="27"/>
        <v>159</v>
      </c>
      <c r="AD83" s="62">
        <f t="shared" si="27"/>
        <v>165</v>
      </c>
      <c r="AE83" s="62">
        <f t="shared" si="27"/>
        <v>171</v>
      </c>
      <c r="AF83" s="62">
        <f t="shared" si="27"/>
        <v>177</v>
      </c>
      <c r="AG83" s="62">
        <f t="shared" si="27"/>
        <v>183</v>
      </c>
      <c r="AH83" s="62">
        <f t="shared" si="27"/>
        <v>189</v>
      </c>
      <c r="AI83" s="62">
        <f t="shared" si="27"/>
        <v>195</v>
      </c>
      <c r="AJ83" s="62">
        <f t="shared" si="27"/>
        <v>201</v>
      </c>
      <c r="AK83" s="62">
        <f t="shared" si="27"/>
        <v>207</v>
      </c>
      <c r="AL83" s="62">
        <f t="shared" si="27"/>
        <v>213</v>
      </c>
      <c r="AM83" s="62">
        <f t="shared" si="27"/>
        <v>219</v>
      </c>
      <c r="AN83" s="62">
        <f t="shared" si="27"/>
        <v>225</v>
      </c>
      <c r="AO83" s="62">
        <f t="shared" si="27"/>
        <v>231</v>
      </c>
      <c r="AP83" s="62">
        <f t="shared" si="27"/>
        <v>237</v>
      </c>
      <c r="AQ83" s="62">
        <f t="shared" si="27"/>
        <v>243</v>
      </c>
      <c r="AR83" s="62">
        <f t="shared" si="27"/>
        <v>249</v>
      </c>
      <c r="AS83" s="62">
        <f t="shared" si="27"/>
        <v>255</v>
      </c>
      <c r="AT83" s="62">
        <f t="shared" si="27"/>
        <v>261</v>
      </c>
      <c r="AU83" s="62">
        <f t="shared" si="27"/>
        <v>267</v>
      </c>
      <c r="AV83" s="62">
        <f t="shared" si="27"/>
        <v>273</v>
      </c>
      <c r="AW83" s="62">
        <f t="shared" si="27"/>
        <v>279</v>
      </c>
      <c r="AX83" s="62">
        <f t="shared" si="27"/>
        <v>285</v>
      </c>
      <c r="AY83" s="62">
        <f t="shared" si="27"/>
        <v>291</v>
      </c>
      <c r="AZ83" s="62">
        <f t="shared" si="27"/>
        <v>297</v>
      </c>
      <c r="BA83" s="62">
        <f t="shared" si="27"/>
        <v>303</v>
      </c>
      <c r="BB83" s="62">
        <f t="shared" si="27"/>
        <v>309</v>
      </c>
      <c r="BC83" s="62">
        <f t="shared" si="27"/>
        <v>315</v>
      </c>
      <c r="BD83" s="62">
        <f t="shared" si="27"/>
        <v>321</v>
      </c>
      <c r="BE83" s="62">
        <f t="shared" si="27"/>
        <v>327</v>
      </c>
      <c r="BF83" s="62">
        <f t="shared" si="27"/>
        <v>333</v>
      </c>
      <c r="BG83" s="62">
        <f t="shared" si="27"/>
        <v>339</v>
      </c>
      <c r="BH83" s="62">
        <f t="shared" si="27"/>
        <v>345</v>
      </c>
      <c r="BI83" s="62">
        <f t="shared" si="27"/>
        <v>351</v>
      </c>
      <c r="BJ83" s="62">
        <f t="shared" si="27"/>
        <v>357</v>
      </c>
      <c r="BK83" s="62">
        <f t="shared" si="27"/>
        <v>363</v>
      </c>
      <c r="BL83" s="62">
        <f t="shared" si="27"/>
        <v>369</v>
      </c>
      <c r="BM83" s="62">
        <f t="shared" si="27"/>
        <v>375</v>
      </c>
      <c r="BN83" s="62">
        <f t="shared" si="27"/>
        <v>381</v>
      </c>
      <c r="BO83" s="62">
        <f t="shared" si="27"/>
        <v>387</v>
      </c>
      <c r="BP83" s="62">
        <f t="shared" si="27"/>
        <v>393</v>
      </c>
      <c r="BQ83" s="62">
        <f t="shared" si="27"/>
        <v>399</v>
      </c>
      <c r="BR83" s="62">
        <f t="shared" si="27"/>
        <v>405</v>
      </c>
      <c r="BS83" s="62">
        <f t="shared" si="27"/>
        <v>411</v>
      </c>
      <c r="BT83" s="62">
        <f t="shared" si="27"/>
        <v>417</v>
      </c>
      <c r="BU83" s="62">
        <f t="shared" si="27"/>
        <v>423</v>
      </c>
      <c r="BV83" s="62">
        <f t="shared" si="27"/>
        <v>429</v>
      </c>
      <c r="BW83" s="62">
        <f t="shared" ref="BW83:EH83" si="28">BW86</f>
        <v>435</v>
      </c>
      <c r="BX83" s="62">
        <f t="shared" si="28"/>
        <v>441</v>
      </c>
      <c r="BY83" s="62">
        <f t="shared" si="28"/>
        <v>447</v>
      </c>
      <c r="BZ83" s="62">
        <f t="shared" si="28"/>
        <v>453</v>
      </c>
      <c r="CA83" s="62">
        <f t="shared" si="28"/>
        <v>459</v>
      </c>
      <c r="CB83" s="62">
        <f t="shared" si="28"/>
        <v>465</v>
      </c>
      <c r="CC83" s="62">
        <f t="shared" si="28"/>
        <v>471</v>
      </c>
      <c r="CD83" s="62">
        <f t="shared" si="28"/>
        <v>477</v>
      </c>
      <c r="CE83" s="62">
        <f t="shared" si="28"/>
        <v>483</v>
      </c>
      <c r="CF83" s="62">
        <f t="shared" si="28"/>
        <v>489</v>
      </c>
      <c r="CG83" s="62">
        <f t="shared" si="28"/>
        <v>495</v>
      </c>
      <c r="CH83" s="62">
        <f t="shared" si="28"/>
        <v>501</v>
      </c>
      <c r="CI83" s="62">
        <f t="shared" si="28"/>
        <v>507</v>
      </c>
      <c r="CJ83" s="62">
        <f t="shared" si="28"/>
        <v>513</v>
      </c>
      <c r="CK83" s="62">
        <f t="shared" si="28"/>
        <v>519</v>
      </c>
      <c r="CL83" s="62">
        <f t="shared" si="28"/>
        <v>525</v>
      </c>
      <c r="CM83" s="62">
        <f t="shared" si="28"/>
        <v>531</v>
      </c>
      <c r="CN83" s="62">
        <f t="shared" si="28"/>
        <v>537</v>
      </c>
      <c r="CO83" s="62">
        <f t="shared" si="28"/>
        <v>543</v>
      </c>
      <c r="CP83" s="62">
        <f t="shared" si="28"/>
        <v>549</v>
      </c>
      <c r="CQ83" s="62">
        <f t="shared" si="28"/>
        <v>555</v>
      </c>
      <c r="CR83" s="62">
        <f t="shared" si="28"/>
        <v>561</v>
      </c>
      <c r="CS83" s="62">
        <f t="shared" si="28"/>
        <v>567</v>
      </c>
      <c r="CT83" s="62">
        <f t="shared" si="28"/>
        <v>573</v>
      </c>
      <c r="CU83" s="62">
        <f t="shared" si="28"/>
        <v>579</v>
      </c>
      <c r="CV83" s="62">
        <f t="shared" si="28"/>
        <v>585</v>
      </c>
      <c r="CW83" s="62">
        <f t="shared" si="28"/>
        <v>591</v>
      </c>
      <c r="CX83" s="62">
        <f t="shared" si="28"/>
        <v>597</v>
      </c>
      <c r="CY83" s="62">
        <f t="shared" si="28"/>
        <v>603</v>
      </c>
      <c r="CZ83" s="62">
        <f t="shared" si="28"/>
        <v>609</v>
      </c>
      <c r="DA83" s="62">
        <f t="shared" si="28"/>
        <v>615</v>
      </c>
      <c r="DB83" s="62">
        <f t="shared" si="28"/>
        <v>621</v>
      </c>
      <c r="DC83" s="62">
        <f t="shared" si="28"/>
        <v>627</v>
      </c>
      <c r="DD83" s="62">
        <f t="shared" si="28"/>
        <v>633</v>
      </c>
      <c r="DE83" s="62">
        <f t="shared" si="28"/>
        <v>639</v>
      </c>
      <c r="DF83" s="62">
        <f t="shared" si="28"/>
        <v>645</v>
      </c>
      <c r="DG83" s="62">
        <f t="shared" si="28"/>
        <v>651</v>
      </c>
      <c r="DH83" s="62">
        <f t="shared" si="28"/>
        <v>657</v>
      </c>
      <c r="DI83" s="62">
        <f t="shared" si="28"/>
        <v>663</v>
      </c>
      <c r="DJ83" s="62">
        <f t="shared" si="28"/>
        <v>669</v>
      </c>
      <c r="DK83" s="62">
        <f t="shared" si="28"/>
        <v>675</v>
      </c>
      <c r="DL83" s="62">
        <f t="shared" si="28"/>
        <v>681</v>
      </c>
      <c r="DM83" s="62">
        <f t="shared" si="28"/>
        <v>687</v>
      </c>
      <c r="DN83" s="62">
        <f t="shared" si="28"/>
        <v>693</v>
      </c>
      <c r="DO83" s="62">
        <f t="shared" si="28"/>
        <v>699</v>
      </c>
      <c r="DP83" s="62">
        <f t="shared" si="28"/>
        <v>705</v>
      </c>
      <c r="DQ83" s="62">
        <f t="shared" si="28"/>
        <v>711</v>
      </c>
      <c r="DR83" s="62">
        <f t="shared" si="28"/>
        <v>717</v>
      </c>
      <c r="DS83" s="62">
        <f t="shared" si="28"/>
        <v>723</v>
      </c>
      <c r="DT83" s="62">
        <f t="shared" si="28"/>
        <v>729</v>
      </c>
      <c r="DU83" s="62">
        <f t="shared" si="28"/>
        <v>735</v>
      </c>
      <c r="DV83" s="62">
        <f t="shared" si="28"/>
        <v>741</v>
      </c>
      <c r="DW83" s="62">
        <f t="shared" si="28"/>
        <v>747</v>
      </c>
      <c r="DX83" s="62">
        <f t="shared" si="28"/>
        <v>753</v>
      </c>
      <c r="DY83" s="62">
        <f t="shared" si="28"/>
        <v>759</v>
      </c>
      <c r="DZ83" s="62">
        <f t="shared" si="28"/>
        <v>765</v>
      </c>
      <c r="EA83" s="62">
        <f t="shared" si="28"/>
        <v>771</v>
      </c>
      <c r="EB83" s="62">
        <f t="shared" si="28"/>
        <v>777</v>
      </c>
      <c r="EC83" s="62">
        <f t="shared" si="28"/>
        <v>783</v>
      </c>
      <c r="ED83" s="62">
        <f t="shared" si="28"/>
        <v>789</v>
      </c>
      <c r="EE83" s="62">
        <f t="shared" si="28"/>
        <v>795</v>
      </c>
      <c r="EF83" s="62">
        <f t="shared" si="28"/>
        <v>801</v>
      </c>
      <c r="EG83" s="62">
        <f t="shared" si="28"/>
        <v>807</v>
      </c>
      <c r="EH83" s="62">
        <f t="shared" si="28"/>
        <v>813</v>
      </c>
      <c r="EI83" s="62">
        <f t="shared" ref="EI83:GA83" si="29">EI86</f>
        <v>819</v>
      </c>
      <c r="EJ83" s="62">
        <f t="shared" si="29"/>
        <v>825</v>
      </c>
      <c r="EK83" s="62">
        <f t="shared" si="29"/>
        <v>831</v>
      </c>
      <c r="EL83" s="62">
        <f t="shared" si="29"/>
        <v>837</v>
      </c>
      <c r="EM83" s="62">
        <f t="shared" si="29"/>
        <v>843</v>
      </c>
      <c r="EN83" s="62">
        <f t="shared" si="29"/>
        <v>849</v>
      </c>
      <c r="EO83" s="62">
        <f t="shared" si="29"/>
        <v>855</v>
      </c>
      <c r="EP83" s="62">
        <f t="shared" si="29"/>
        <v>861</v>
      </c>
      <c r="EQ83" s="62">
        <f t="shared" si="29"/>
        <v>867</v>
      </c>
      <c r="ER83" s="62">
        <f t="shared" si="29"/>
        <v>873</v>
      </c>
      <c r="ES83" s="62">
        <f t="shared" si="29"/>
        <v>879</v>
      </c>
      <c r="ET83" s="62">
        <f t="shared" si="29"/>
        <v>885</v>
      </c>
      <c r="EU83" s="62">
        <f t="shared" si="29"/>
        <v>891</v>
      </c>
      <c r="EV83" s="62">
        <f t="shared" si="29"/>
        <v>897</v>
      </c>
      <c r="EW83" s="62">
        <f t="shared" si="29"/>
        <v>903</v>
      </c>
      <c r="EX83" s="62">
        <f t="shared" si="29"/>
        <v>909</v>
      </c>
      <c r="EY83" s="62">
        <f t="shared" si="29"/>
        <v>915</v>
      </c>
      <c r="EZ83" s="62">
        <f t="shared" si="29"/>
        <v>921</v>
      </c>
      <c r="FA83" s="62">
        <f t="shared" si="29"/>
        <v>927</v>
      </c>
      <c r="FB83" s="62">
        <f t="shared" si="29"/>
        <v>933</v>
      </c>
      <c r="FC83" s="62">
        <f t="shared" si="29"/>
        <v>939</v>
      </c>
      <c r="FD83" s="62">
        <f t="shared" si="29"/>
        <v>945</v>
      </c>
      <c r="FE83" s="62">
        <f t="shared" si="29"/>
        <v>951</v>
      </c>
      <c r="FF83" s="62">
        <f t="shared" si="29"/>
        <v>957</v>
      </c>
      <c r="FG83" s="62">
        <f t="shared" si="29"/>
        <v>963</v>
      </c>
      <c r="FH83" s="62">
        <f t="shared" si="29"/>
        <v>969</v>
      </c>
      <c r="FI83" s="62">
        <f t="shared" si="29"/>
        <v>975</v>
      </c>
      <c r="FJ83" s="62">
        <f t="shared" si="29"/>
        <v>981</v>
      </c>
      <c r="FK83" s="62">
        <f t="shared" si="29"/>
        <v>987</v>
      </c>
      <c r="FL83" s="62">
        <f t="shared" si="29"/>
        <v>993</v>
      </c>
      <c r="FM83" s="62">
        <f t="shared" si="29"/>
        <v>999</v>
      </c>
      <c r="FN83" s="62">
        <f t="shared" si="29"/>
        <v>1005</v>
      </c>
      <c r="FO83" s="62">
        <f t="shared" si="29"/>
        <v>1011</v>
      </c>
      <c r="FP83" s="62">
        <f t="shared" si="29"/>
        <v>1017</v>
      </c>
      <c r="FQ83" s="62">
        <f t="shared" si="29"/>
        <v>1023</v>
      </c>
      <c r="FR83" s="62">
        <f t="shared" si="29"/>
        <v>1029</v>
      </c>
      <c r="FS83" s="62">
        <f t="shared" si="29"/>
        <v>1035</v>
      </c>
      <c r="FT83" s="62">
        <f t="shared" si="29"/>
        <v>1041</v>
      </c>
      <c r="FU83" s="62">
        <f t="shared" si="29"/>
        <v>1047</v>
      </c>
      <c r="FV83" s="62">
        <f t="shared" si="29"/>
        <v>1053</v>
      </c>
      <c r="FW83" s="62">
        <f t="shared" si="29"/>
        <v>1059</v>
      </c>
      <c r="FX83" s="62">
        <f t="shared" si="29"/>
        <v>1065</v>
      </c>
      <c r="FY83" s="62">
        <f t="shared" si="29"/>
        <v>1071</v>
      </c>
      <c r="FZ83" s="62">
        <f t="shared" si="29"/>
        <v>1077</v>
      </c>
      <c r="GA83" s="62">
        <f t="shared" si="29"/>
        <v>1083</v>
      </c>
    </row>
    <row r="84" spans="1:183">
      <c r="B84" s="54" t="s">
        <v>15</v>
      </c>
      <c r="C84" s="54">
        <v>0.75</v>
      </c>
      <c r="H84">
        <v>2</v>
      </c>
      <c r="I84" t="s">
        <v>28</v>
      </c>
      <c r="J84">
        <v>15</v>
      </c>
      <c r="K84">
        <f>J84+$H$84</f>
        <v>17</v>
      </c>
      <c r="L84">
        <f t="shared" ref="L84:BW84" si="30">K84+$H$84</f>
        <v>19</v>
      </c>
      <c r="M84">
        <f t="shared" si="30"/>
        <v>21</v>
      </c>
      <c r="N84">
        <f t="shared" si="30"/>
        <v>23</v>
      </c>
      <c r="O84">
        <f t="shared" si="30"/>
        <v>25</v>
      </c>
      <c r="P84">
        <f t="shared" si="30"/>
        <v>27</v>
      </c>
      <c r="Q84">
        <f t="shared" si="30"/>
        <v>29</v>
      </c>
      <c r="R84">
        <f t="shared" si="30"/>
        <v>31</v>
      </c>
      <c r="S84">
        <f t="shared" si="30"/>
        <v>33</v>
      </c>
      <c r="T84">
        <f t="shared" si="30"/>
        <v>35</v>
      </c>
      <c r="U84">
        <f t="shared" si="30"/>
        <v>37</v>
      </c>
      <c r="V84">
        <f t="shared" si="30"/>
        <v>39</v>
      </c>
      <c r="W84">
        <f t="shared" si="30"/>
        <v>41</v>
      </c>
      <c r="X84">
        <f t="shared" si="30"/>
        <v>43</v>
      </c>
      <c r="Y84">
        <f t="shared" si="30"/>
        <v>45</v>
      </c>
      <c r="Z84">
        <f t="shared" si="30"/>
        <v>47</v>
      </c>
      <c r="AA84">
        <f t="shared" si="30"/>
        <v>49</v>
      </c>
      <c r="AB84">
        <f t="shared" si="30"/>
        <v>51</v>
      </c>
      <c r="AC84">
        <f t="shared" si="30"/>
        <v>53</v>
      </c>
      <c r="AD84">
        <f t="shared" si="30"/>
        <v>55</v>
      </c>
      <c r="AE84">
        <f t="shared" si="30"/>
        <v>57</v>
      </c>
      <c r="AF84">
        <f t="shared" si="30"/>
        <v>59</v>
      </c>
      <c r="AG84">
        <f t="shared" si="30"/>
        <v>61</v>
      </c>
      <c r="AH84">
        <f t="shared" si="30"/>
        <v>63</v>
      </c>
      <c r="AI84">
        <f t="shared" si="30"/>
        <v>65</v>
      </c>
      <c r="AJ84">
        <f t="shared" si="30"/>
        <v>67</v>
      </c>
      <c r="AK84">
        <f t="shared" si="30"/>
        <v>69</v>
      </c>
      <c r="AL84">
        <f t="shared" si="30"/>
        <v>71</v>
      </c>
      <c r="AM84">
        <f t="shared" si="30"/>
        <v>73</v>
      </c>
      <c r="AN84">
        <f t="shared" si="30"/>
        <v>75</v>
      </c>
      <c r="AO84">
        <f t="shared" si="30"/>
        <v>77</v>
      </c>
      <c r="AP84">
        <f t="shared" si="30"/>
        <v>79</v>
      </c>
      <c r="AQ84">
        <f t="shared" si="30"/>
        <v>81</v>
      </c>
      <c r="AR84">
        <f t="shared" si="30"/>
        <v>83</v>
      </c>
      <c r="AS84">
        <f t="shared" si="30"/>
        <v>85</v>
      </c>
      <c r="AT84">
        <f t="shared" si="30"/>
        <v>87</v>
      </c>
      <c r="AU84">
        <f t="shared" si="30"/>
        <v>89</v>
      </c>
      <c r="AV84">
        <f t="shared" si="30"/>
        <v>91</v>
      </c>
      <c r="AW84">
        <f t="shared" si="30"/>
        <v>93</v>
      </c>
      <c r="AX84">
        <f t="shared" si="30"/>
        <v>95</v>
      </c>
      <c r="AY84">
        <f t="shared" si="30"/>
        <v>97</v>
      </c>
      <c r="AZ84">
        <f t="shared" si="30"/>
        <v>99</v>
      </c>
      <c r="BA84">
        <f t="shared" si="30"/>
        <v>101</v>
      </c>
      <c r="BB84">
        <f t="shared" si="30"/>
        <v>103</v>
      </c>
      <c r="BC84">
        <f t="shared" si="30"/>
        <v>105</v>
      </c>
      <c r="BD84">
        <f t="shared" si="30"/>
        <v>107</v>
      </c>
      <c r="BE84">
        <f t="shared" si="30"/>
        <v>109</v>
      </c>
      <c r="BF84">
        <f t="shared" si="30"/>
        <v>111</v>
      </c>
      <c r="BG84">
        <f t="shared" si="30"/>
        <v>113</v>
      </c>
      <c r="BH84">
        <f t="shared" si="30"/>
        <v>115</v>
      </c>
      <c r="BI84">
        <f t="shared" si="30"/>
        <v>117</v>
      </c>
      <c r="BJ84">
        <f t="shared" si="30"/>
        <v>119</v>
      </c>
      <c r="BK84">
        <f t="shared" si="30"/>
        <v>121</v>
      </c>
      <c r="BL84">
        <f t="shared" si="30"/>
        <v>123</v>
      </c>
      <c r="BM84">
        <f t="shared" si="30"/>
        <v>125</v>
      </c>
      <c r="BN84">
        <f t="shared" si="30"/>
        <v>127</v>
      </c>
      <c r="BO84">
        <f t="shared" si="30"/>
        <v>129</v>
      </c>
      <c r="BP84">
        <f t="shared" si="30"/>
        <v>131</v>
      </c>
      <c r="BQ84">
        <f t="shared" si="30"/>
        <v>133</v>
      </c>
      <c r="BR84">
        <f t="shared" si="30"/>
        <v>135</v>
      </c>
      <c r="BS84">
        <f t="shared" si="30"/>
        <v>137</v>
      </c>
      <c r="BT84">
        <f t="shared" si="30"/>
        <v>139</v>
      </c>
      <c r="BU84">
        <f t="shared" si="30"/>
        <v>141</v>
      </c>
      <c r="BV84">
        <f t="shared" si="30"/>
        <v>143</v>
      </c>
      <c r="BW84">
        <f t="shared" si="30"/>
        <v>145</v>
      </c>
      <c r="BX84">
        <f t="shared" ref="BX84:EI84" si="31">BW84+$H$84</f>
        <v>147</v>
      </c>
      <c r="BY84">
        <f t="shared" si="31"/>
        <v>149</v>
      </c>
      <c r="BZ84">
        <f t="shared" si="31"/>
        <v>151</v>
      </c>
      <c r="CA84">
        <f t="shared" si="31"/>
        <v>153</v>
      </c>
      <c r="CB84">
        <f t="shared" si="31"/>
        <v>155</v>
      </c>
      <c r="CC84">
        <f t="shared" si="31"/>
        <v>157</v>
      </c>
      <c r="CD84">
        <f t="shared" si="31"/>
        <v>159</v>
      </c>
      <c r="CE84">
        <f t="shared" si="31"/>
        <v>161</v>
      </c>
      <c r="CF84">
        <f t="shared" si="31"/>
        <v>163</v>
      </c>
      <c r="CG84">
        <f t="shared" si="31"/>
        <v>165</v>
      </c>
      <c r="CH84">
        <f t="shared" si="31"/>
        <v>167</v>
      </c>
      <c r="CI84">
        <f t="shared" si="31"/>
        <v>169</v>
      </c>
      <c r="CJ84">
        <f t="shared" si="31"/>
        <v>171</v>
      </c>
      <c r="CK84">
        <f t="shared" si="31"/>
        <v>173</v>
      </c>
      <c r="CL84">
        <f t="shared" si="31"/>
        <v>175</v>
      </c>
      <c r="CM84">
        <f t="shared" si="31"/>
        <v>177</v>
      </c>
      <c r="CN84">
        <f t="shared" si="31"/>
        <v>179</v>
      </c>
      <c r="CO84">
        <f t="shared" si="31"/>
        <v>181</v>
      </c>
      <c r="CP84">
        <f t="shared" si="31"/>
        <v>183</v>
      </c>
      <c r="CQ84">
        <f t="shared" si="31"/>
        <v>185</v>
      </c>
      <c r="CR84">
        <f t="shared" si="31"/>
        <v>187</v>
      </c>
      <c r="CS84">
        <f t="shared" si="31"/>
        <v>189</v>
      </c>
      <c r="CT84">
        <f t="shared" si="31"/>
        <v>191</v>
      </c>
      <c r="CU84">
        <f t="shared" si="31"/>
        <v>193</v>
      </c>
      <c r="CV84">
        <f t="shared" si="31"/>
        <v>195</v>
      </c>
      <c r="CW84">
        <f t="shared" si="31"/>
        <v>197</v>
      </c>
      <c r="CX84">
        <f t="shared" si="31"/>
        <v>199</v>
      </c>
      <c r="CY84">
        <f t="shared" si="31"/>
        <v>201</v>
      </c>
      <c r="CZ84">
        <f t="shared" si="31"/>
        <v>203</v>
      </c>
      <c r="DA84">
        <f t="shared" si="31"/>
        <v>205</v>
      </c>
      <c r="DB84">
        <f t="shared" si="31"/>
        <v>207</v>
      </c>
      <c r="DC84">
        <f t="shared" si="31"/>
        <v>209</v>
      </c>
      <c r="DD84">
        <f t="shared" si="31"/>
        <v>211</v>
      </c>
      <c r="DE84">
        <f t="shared" si="31"/>
        <v>213</v>
      </c>
      <c r="DF84">
        <f t="shared" si="31"/>
        <v>215</v>
      </c>
      <c r="DG84">
        <f t="shared" si="31"/>
        <v>217</v>
      </c>
      <c r="DH84">
        <f t="shared" si="31"/>
        <v>219</v>
      </c>
      <c r="DI84">
        <f t="shared" si="31"/>
        <v>221</v>
      </c>
      <c r="DJ84">
        <f t="shared" si="31"/>
        <v>223</v>
      </c>
      <c r="DK84">
        <f t="shared" si="31"/>
        <v>225</v>
      </c>
      <c r="DL84">
        <f t="shared" si="31"/>
        <v>227</v>
      </c>
      <c r="DM84">
        <f t="shared" si="31"/>
        <v>229</v>
      </c>
      <c r="DN84">
        <f t="shared" si="31"/>
        <v>231</v>
      </c>
      <c r="DO84">
        <f t="shared" si="31"/>
        <v>233</v>
      </c>
      <c r="DP84">
        <f t="shared" si="31"/>
        <v>235</v>
      </c>
      <c r="DQ84">
        <f t="shared" si="31"/>
        <v>237</v>
      </c>
      <c r="DR84">
        <f t="shared" si="31"/>
        <v>239</v>
      </c>
      <c r="DS84">
        <f t="shared" si="31"/>
        <v>241</v>
      </c>
      <c r="DT84">
        <f t="shared" si="31"/>
        <v>243</v>
      </c>
      <c r="DU84">
        <f t="shared" si="31"/>
        <v>245</v>
      </c>
      <c r="DV84">
        <f t="shared" si="31"/>
        <v>247</v>
      </c>
      <c r="DW84">
        <f t="shared" si="31"/>
        <v>249</v>
      </c>
      <c r="DX84">
        <f t="shared" si="31"/>
        <v>251</v>
      </c>
      <c r="DY84">
        <f t="shared" si="31"/>
        <v>253</v>
      </c>
      <c r="DZ84">
        <f t="shared" si="31"/>
        <v>255</v>
      </c>
      <c r="EA84">
        <f t="shared" si="31"/>
        <v>257</v>
      </c>
      <c r="EB84">
        <f t="shared" si="31"/>
        <v>259</v>
      </c>
      <c r="EC84">
        <f t="shared" si="31"/>
        <v>261</v>
      </c>
      <c r="ED84">
        <f t="shared" si="31"/>
        <v>263</v>
      </c>
      <c r="EE84">
        <f t="shared" si="31"/>
        <v>265</v>
      </c>
      <c r="EF84">
        <f t="shared" si="31"/>
        <v>267</v>
      </c>
      <c r="EG84">
        <f t="shared" si="31"/>
        <v>269</v>
      </c>
      <c r="EH84">
        <f t="shared" si="31"/>
        <v>271</v>
      </c>
      <c r="EI84">
        <f t="shared" si="31"/>
        <v>273</v>
      </c>
      <c r="EJ84">
        <f t="shared" ref="EJ84:GA84" si="32">EI84+$H$84</f>
        <v>275</v>
      </c>
      <c r="EK84">
        <f t="shared" si="32"/>
        <v>277</v>
      </c>
      <c r="EL84">
        <f t="shared" si="32"/>
        <v>279</v>
      </c>
      <c r="EM84">
        <f t="shared" si="32"/>
        <v>281</v>
      </c>
      <c r="EN84">
        <f t="shared" si="32"/>
        <v>283</v>
      </c>
      <c r="EO84">
        <f t="shared" si="32"/>
        <v>285</v>
      </c>
      <c r="EP84">
        <f t="shared" si="32"/>
        <v>287</v>
      </c>
      <c r="EQ84">
        <f t="shared" si="32"/>
        <v>289</v>
      </c>
      <c r="ER84">
        <f t="shared" si="32"/>
        <v>291</v>
      </c>
      <c r="ES84">
        <f t="shared" si="32"/>
        <v>293</v>
      </c>
      <c r="ET84">
        <f t="shared" si="32"/>
        <v>295</v>
      </c>
      <c r="EU84">
        <f t="shared" si="32"/>
        <v>297</v>
      </c>
      <c r="EV84">
        <f t="shared" si="32"/>
        <v>299</v>
      </c>
      <c r="EW84">
        <f t="shared" si="32"/>
        <v>301</v>
      </c>
      <c r="EX84">
        <f t="shared" si="32"/>
        <v>303</v>
      </c>
      <c r="EY84">
        <f t="shared" si="32"/>
        <v>305</v>
      </c>
      <c r="EZ84">
        <f t="shared" si="32"/>
        <v>307</v>
      </c>
      <c r="FA84">
        <f t="shared" si="32"/>
        <v>309</v>
      </c>
      <c r="FB84">
        <f t="shared" si="32"/>
        <v>311</v>
      </c>
      <c r="FC84">
        <f t="shared" si="32"/>
        <v>313</v>
      </c>
      <c r="FD84">
        <f t="shared" si="32"/>
        <v>315</v>
      </c>
      <c r="FE84">
        <f t="shared" si="32"/>
        <v>317</v>
      </c>
      <c r="FF84">
        <f t="shared" si="32"/>
        <v>319</v>
      </c>
      <c r="FG84">
        <f t="shared" si="32"/>
        <v>321</v>
      </c>
      <c r="FH84">
        <f t="shared" si="32"/>
        <v>323</v>
      </c>
      <c r="FI84">
        <f t="shared" si="32"/>
        <v>325</v>
      </c>
      <c r="FJ84">
        <f t="shared" si="32"/>
        <v>327</v>
      </c>
      <c r="FK84">
        <f t="shared" si="32"/>
        <v>329</v>
      </c>
      <c r="FL84">
        <f t="shared" si="32"/>
        <v>331</v>
      </c>
      <c r="FM84">
        <f t="shared" si="32"/>
        <v>333</v>
      </c>
      <c r="FN84">
        <f t="shared" si="32"/>
        <v>335</v>
      </c>
      <c r="FO84">
        <f t="shared" si="32"/>
        <v>337</v>
      </c>
      <c r="FP84">
        <f t="shared" si="32"/>
        <v>339</v>
      </c>
      <c r="FQ84">
        <f t="shared" si="32"/>
        <v>341</v>
      </c>
      <c r="FR84">
        <f t="shared" si="32"/>
        <v>343</v>
      </c>
      <c r="FS84">
        <f t="shared" si="32"/>
        <v>345</v>
      </c>
      <c r="FT84">
        <f t="shared" si="32"/>
        <v>347</v>
      </c>
      <c r="FU84">
        <f t="shared" si="32"/>
        <v>349</v>
      </c>
      <c r="FV84">
        <f t="shared" si="32"/>
        <v>351</v>
      </c>
      <c r="FW84">
        <f t="shared" si="32"/>
        <v>353</v>
      </c>
      <c r="FX84">
        <f t="shared" si="32"/>
        <v>355</v>
      </c>
      <c r="FY84">
        <f t="shared" si="32"/>
        <v>357</v>
      </c>
      <c r="FZ84">
        <f t="shared" si="32"/>
        <v>359</v>
      </c>
      <c r="GA84">
        <f t="shared" si="32"/>
        <v>361</v>
      </c>
    </row>
    <row r="85" spans="1:183">
      <c r="C85" s="10" t="s">
        <v>18</v>
      </c>
      <c r="I85" t="s">
        <v>13</v>
      </c>
      <c r="J85">
        <v>3</v>
      </c>
      <c r="K85">
        <v>3</v>
      </c>
      <c r="L85">
        <v>3</v>
      </c>
      <c r="M85">
        <v>3</v>
      </c>
      <c r="N85">
        <v>3</v>
      </c>
      <c r="O85">
        <v>3</v>
      </c>
      <c r="P85">
        <v>3</v>
      </c>
      <c r="Q85">
        <v>3</v>
      </c>
      <c r="R85">
        <v>3</v>
      </c>
      <c r="S85">
        <v>3</v>
      </c>
      <c r="T85">
        <v>3</v>
      </c>
      <c r="U85">
        <v>3</v>
      </c>
      <c r="V85">
        <v>3</v>
      </c>
      <c r="W85">
        <v>3</v>
      </c>
      <c r="X85">
        <v>3</v>
      </c>
      <c r="Y85">
        <v>3</v>
      </c>
      <c r="Z85">
        <v>3</v>
      </c>
      <c r="AA85">
        <v>3</v>
      </c>
      <c r="AB85">
        <v>3</v>
      </c>
      <c r="AC85">
        <v>3</v>
      </c>
      <c r="AD85">
        <v>3</v>
      </c>
      <c r="AE85">
        <v>3</v>
      </c>
      <c r="AF85">
        <v>3</v>
      </c>
      <c r="AG85">
        <v>3</v>
      </c>
      <c r="AH85">
        <v>3</v>
      </c>
      <c r="AI85">
        <v>3</v>
      </c>
      <c r="AJ85" s="58">
        <v>3</v>
      </c>
      <c r="AK85" s="54">
        <v>3</v>
      </c>
      <c r="AL85">
        <v>3</v>
      </c>
      <c r="AM85">
        <v>3</v>
      </c>
      <c r="AN85">
        <v>3</v>
      </c>
      <c r="AO85">
        <v>3</v>
      </c>
      <c r="AP85" s="54">
        <v>3</v>
      </c>
      <c r="AQ85">
        <v>3</v>
      </c>
      <c r="AR85">
        <v>3</v>
      </c>
      <c r="AS85">
        <v>3</v>
      </c>
      <c r="AT85">
        <v>3</v>
      </c>
      <c r="AU85">
        <v>3</v>
      </c>
      <c r="AV85">
        <v>3</v>
      </c>
      <c r="AW85">
        <v>3</v>
      </c>
      <c r="AX85">
        <v>3</v>
      </c>
      <c r="AY85">
        <v>3</v>
      </c>
      <c r="AZ85">
        <v>3</v>
      </c>
      <c r="BA85">
        <v>3</v>
      </c>
      <c r="BB85">
        <v>3</v>
      </c>
      <c r="BC85">
        <v>3</v>
      </c>
      <c r="BD85">
        <v>3</v>
      </c>
      <c r="BE85">
        <v>3</v>
      </c>
      <c r="BF85">
        <v>3</v>
      </c>
      <c r="BG85">
        <v>3</v>
      </c>
      <c r="BH85">
        <v>3</v>
      </c>
      <c r="BI85">
        <v>3</v>
      </c>
      <c r="BJ85">
        <v>3</v>
      </c>
      <c r="BK85">
        <v>3</v>
      </c>
      <c r="BL85">
        <v>3</v>
      </c>
      <c r="BM85">
        <v>3</v>
      </c>
      <c r="BN85">
        <v>3</v>
      </c>
      <c r="BO85">
        <v>3</v>
      </c>
      <c r="BP85">
        <v>3</v>
      </c>
      <c r="BQ85">
        <v>3</v>
      </c>
      <c r="BR85">
        <v>3</v>
      </c>
      <c r="BS85">
        <v>3</v>
      </c>
      <c r="BT85">
        <v>3</v>
      </c>
      <c r="BU85">
        <v>3</v>
      </c>
      <c r="BV85">
        <v>3</v>
      </c>
      <c r="BW85">
        <v>3</v>
      </c>
      <c r="BX85">
        <v>3</v>
      </c>
      <c r="BY85">
        <v>3</v>
      </c>
      <c r="BZ85">
        <v>3</v>
      </c>
      <c r="CA85">
        <v>3</v>
      </c>
      <c r="CB85">
        <v>3</v>
      </c>
      <c r="CC85">
        <v>3</v>
      </c>
      <c r="CD85">
        <v>3</v>
      </c>
      <c r="CE85">
        <v>3</v>
      </c>
      <c r="CF85">
        <v>3</v>
      </c>
      <c r="CG85">
        <v>3</v>
      </c>
      <c r="CH85">
        <v>3</v>
      </c>
      <c r="CI85">
        <v>3</v>
      </c>
      <c r="CJ85">
        <v>3</v>
      </c>
      <c r="CK85">
        <v>3</v>
      </c>
      <c r="CL85">
        <v>3</v>
      </c>
      <c r="CM85">
        <v>3</v>
      </c>
      <c r="CN85">
        <v>3</v>
      </c>
      <c r="CO85">
        <v>3</v>
      </c>
      <c r="CP85">
        <v>3</v>
      </c>
      <c r="CQ85">
        <v>3</v>
      </c>
      <c r="CR85">
        <v>3</v>
      </c>
      <c r="CS85">
        <v>3</v>
      </c>
      <c r="CT85">
        <v>3</v>
      </c>
      <c r="CU85">
        <v>3</v>
      </c>
      <c r="CV85">
        <v>3</v>
      </c>
      <c r="CW85">
        <v>3</v>
      </c>
      <c r="CX85">
        <v>3</v>
      </c>
      <c r="CY85">
        <v>3</v>
      </c>
      <c r="CZ85">
        <v>3</v>
      </c>
      <c r="DA85">
        <v>3</v>
      </c>
      <c r="DB85" s="54">
        <v>3</v>
      </c>
      <c r="DC85">
        <v>3</v>
      </c>
      <c r="DD85">
        <v>3</v>
      </c>
      <c r="DE85">
        <v>3</v>
      </c>
      <c r="DF85">
        <v>3</v>
      </c>
      <c r="DG85">
        <v>3</v>
      </c>
      <c r="DH85">
        <v>3</v>
      </c>
      <c r="DI85">
        <v>3</v>
      </c>
      <c r="DJ85">
        <v>3</v>
      </c>
      <c r="DK85">
        <v>3</v>
      </c>
      <c r="DL85">
        <v>3</v>
      </c>
      <c r="DM85">
        <v>3</v>
      </c>
      <c r="DN85">
        <v>3</v>
      </c>
      <c r="DO85">
        <v>3</v>
      </c>
      <c r="DP85">
        <v>3</v>
      </c>
      <c r="DQ85">
        <v>3</v>
      </c>
      <c r="DR85">
        <v>3</v>
      </c>
      <c r="DS85">
        <v>3</v>
      </c>
      <c r="DT85">
        <v>3</v>
      </c>
      <c r="DU85">
        <v>3</v>
      </c>
      <c r="DV85">
        <v>3</v>
      </c>
      <c r="DW85">
        <v>3</v>
      </c>
      <c r="DX85">
        <v>3</v>
      </c>
      <c r="DY85">
        <v>3</v>
      </c>
      <c r="DZ85">
        <v>3</v>
      </c>
      <c r="EA85">
        <v>3</v>
      </c>
      <c r="EB85">
        <v>3</v>
      </c>
      <c r="EC85">
        <v>3</v>
      </c>
      <c r="ED85">
        <v>3</v>
      </c>
      <c r="EE85">
        <v>3</v>
      </c>
      <c r="EF85">
        <v>3</v>
      </c>
      <c r="EG85">
        <v>3</v>
      </c>
      <c r="EH85">
        <v>3</v>
      </c>
      <c r="EI85">
        <v>3</v>
      </c>
      <c r="EJ85">
        <v>3</v>
      </c>
      <c r="EK85">
        <v>3</v>
      </c>
      <c r="EL85">
        <v>3</v>
      </c>
      <c r="EM85">
        <v>3</v>
      </c>
      <c r="EN85">
        <v>3</v>
      </c>
      <c r="EO85">
        <v>3</v>
      </c>
      <c r="EP85">
        <v>3</v>
      </c>
      <c r="EQ85">
        <v>3</v>
      </c>
      <c r="ER85">
        <v>3</v>
      </c>
      <c r="ES85">
        <v>3</v>
      </c>
      <c r="ET85">
        <v>3</v>
      </c>
      <c r="EU85">
        <v>3</v>
      </c>
      <c r="EV85">
        <v>3</v>
      </c>
      <c r="EW85">
        <v>3</v>
      </c>
      <c r="EX85">
        <v>3</v>
      </c>
      <c r="EY85">
        <v>3</v>
      </c>
      <c r="EZ85">
        <v>3</v>
      </c>
      <c r="FA85">
        <v>3</v>
      </c>
      <c r="FB85">
        <v>3</v>
      </c>
      <c r="FC85">
        <v>3</v>
      </c>
      <c r="FD85">
        <v>3</v>
      </c>
      <c r="FE85">
        <v>3</v>
      </c>
      <c r="FF85">
        <v>3</v>
      </c>
      <c r="FG85">
        <v>3</v>
      </c>
      <c r="FH85">
        <v>3</v>
      </c>
      <c r="FI85">
        <v>3</v>
      </c>
      <c r="FJ85">
        <v>3</v>
      </c>
      <c r="FK85">
        <v>3</v>
      </c>
      <c r="FL85">
        <v>3</v>
      </c>
      <c r="FM85">
        <v>3</v>
      </c>
      <c r="FN85">
        <v>3</v>
      </c>
      <c r="FO85">
        <v>3</v>
      </c>
      <c r="FP85">
        <v>3</v>
      </c>
      <c r="FQ85">
        <v>3</v>
      </c>
      <c r="FR85">
        <v>3</v>
      </c>
      <c r="FS85">
        <v>3</v>
      </c>
      <c r="FT85">
        <v>3</v>
      </c>
      <c r="FU85">
        <v>3</v>
      </c>
      <c r="FV85">
        <v>3</v>
      </c>
      <c r="FW85">
        <v>3</v>
      </c>
      <c r="FX85">
        <v>3</v>
      </c>
      <c r="FY85">
        <v>3</v>
      </c>
      <c r="FZ85">
        <v>3</v>
      </c>
      <c r="GA85">
        <v>3</v>
      </c>
    </row>
    <row r="86" spans="1:183">
      <c r="B86" s="21">
        <v>0.1</v>
      </c>
      <c r="C86" s="10">
        <f>$O$2</f>
        <v>10</v>
      </c>
      <c r="I86" t="s">
        <v>29</v>
      </c>
      <c r="J86">
        <f>J84*J85</f>
        <v>45</v>
      </c>
      <c r="K86">
        <f t="shared" ref="K86:L86" si="33">K84*K85</f>
        <v>51</v>
      </c>
      <c r="L86">
        <f t="shared" si="33"/>
        <v>57</v>
      </c>
      <c r="M86">
        <f>M84*M85</f>
        <v>63</v>
      </c>
      <c r="N86">
        <f t="shared" ref="N86:BV86" si="34">N84*N85</f>
        <v>69</v>
      </c>
      <c r="O86">
        <f t="shared" si="34"/>
        <v>75</v>
      </c>
      <c r="P86">
        <f t="shared" si="34"/>
        <v>81</v>
      </c>
      <c r="Q86">
        <f t="shared" si="34"/>
        <v>87</v>
      </c>
      <c r="R86">
        <f t="shared" si="34"/>
        <v>93</v>
      </c>
      <c r="S86">
        <f t="shared" si="34"/>
        <v>99</v>
      </c>
      <c r="T86">
        <f t="shared" si="34"/>
        <v>105</v>
      </c>
      <c r="U86">
        <f t="shared" si="34"/>
        <v>111</v>
      </c>
      <c r="V86">
        <f t="shared" si="34"/>
        <v>117</v>
      </c>
      <c r="W86">
        <f t="shared" si="34"/>
        <v>123</v>
      </c>
      <c r="X86">
        <f t="shared" si="34"/>
        <v>129</v>
      </c>
      <c r="Y86">
        <f t="shared" si="34"/>
        <v>135</v>
      </c>
      <c r="Z86">
        <f t="shared" si="34"/>
        <v>141</v>
      </c>
      <c r="AA86">
        <f t="shared" si="34"/>
        <v>147</v>
      </c>
      <c r="AB86">
        <f t="shared" si="34"/>
        <v>153</v>
      </c>
      <c r="AC86">
        <f t="shared" si="34"/>
        <v>159</v>
      </c>
      <c r="AD86">
        <f t="shared" si="34"/>
        <v>165</v>
      </c>
      <c r="AE86">
        <f t="shared" si="34"/>
        <v>171</v>
      </c>
      <c r="AF86">
        <f t="shared" si="34"/>
        <v>177</v>
      </c>
      <c r="AG86">
        <f t="shared" si="34"/>
        <v>183</v>
      </c>
      <c r="AH86">
        <f t="shared" si="34"/>
        <v>189</v>
      </c>
      <c r="AI86">
        <f t="shared" si="34"/>
        <v>195</v>
      </c>
      <c r="AJ86" s="58">
        <f t="shared" si="34"/>
        <v>201</v>
      </c>
      <c r="AK86" s="54">
        <f t="shared" si="34"/>
        <v>207</v>
      </c>
      <c r="AL86">
        <f t="shared" si="34"/>
        <v>213</v>
      </c>
      <c r="AM86">
        <f t="shared" si="34"/>
        <v>219</v>
      </c>
      <c r="AN86">
        <f t="shared" si="34"/>
        <v>225</v>
      </c>
      <c r="AO86">
        <f t="shared" si="34"/>
        <v>231</v>
      </c>
      <c r="AP86" s="54">
        <f t="shared" si="34"/>
        <v>237</v>
      </c>
      <c r="AQ86">
        <f t="shared" si="34"/>
        <v>243</v>
      </c>
      <c r="AR86">
        <f t="shared" si="34"/>
        <v>249</v>
      </c>
      <c r="AS86">
        <f t="shared" si="34"/>
        <v>255</v>
      </c>
      <c r="AT86">
        <f t="shared" si="34"/>
        <v>261</v>
      </c>
      <c r="AU86">
        <f t="shared" si="34"/>
        <v>267</v>
      </c>
      <c r="AV86">
        <f t="shared" si="34"/>
        <v>273</v>
      </c>
      <c r="AW86">
        <f t="shared" si="34"/>
        <v>279</v>
      </c>
      <c r="AX86">
        <f t="shared" si="34"/>
        <v>285</v>
      </c>
      <c r="AY86">
        <f t="shared" si="34"/>
        <v>291</v>
      </c>
      <c r="AZ86">
        <f t="shared" si="34"/>
        <v>297</v>
      </c>
      <c r="BA86">
        <f t="shared" si="34"/>
        <v>303</v>
      </c>
      <c r="BB86">
        <f t="shared" si="34"/>
        <v>309</v>
      </c>
      <c r="BC86">
        <f t="shared" si="34"/>
        <v>315</v>
      </c>
      <c r="BD86">
        <f t="shared" si="34"/>
        <v>321</v>
      </c>
      <c r="BE86">
        <f t="shared" si="34"/>
        <v>327</v>
      </c>
      <c r="BF86">
        <f t="shared" si="34"/>
        <v>333</v>
      </c>
      <c r="BG86">
        <f t="shared" si="34"/>
        <v>339</v>
      </c>
      <c r="BH86">
        <f t="shared" si="34"/>
        <v>345</v>
      </c>
      <c r="BI86">
        <f t="shared" si="34"/>
        <v>351</v>
      </c>
      <c r="BJ86">
        <f t="shared" si="34"/>
        <v>357</v>
      </c>
      <c r="BK86">
        <f t="shared" si="34"/>
        <v>363</v>
      </c>
      <c r="BL86">
        <f t="shared" si="34"/>
        <v>369</v>
      </c>
      <c r="BM86">
        <f t="shared" si="34"/>
        <v>375</v>
      </c>
      <c r="BN86">
        <f t="shared" si="34"/>
        <v>381</v>
      </c>
      <c r="BO86">
        <f t="shared" si="34"/>
        <v>387</v>
      </c>
      <c r="BP86">
        <f t="shared" si="34"/>
        <v>393</v>
      </c>
      <c r="BQ86">
        <f t="shared" si="34"/>
        <v>399</v>
      </c>
      <c r="BR86">
        <f t="shared" si="34"/>
        <v>405</v>
      </c>
      <c r="BS86">
        <f t="shared" si="34"/>
        <v>411</v>
      </c>
      <c r="BT86">
        <f t="shared" si="34"/>
        <v>417</v>
      </c>
      <c r="BU86">
        <f t="shared" si="34"/>
        <v>423</v>
      </c>
      <c r="BV86">
        <f t="shared" si="34"/>
        <v>429</v>
      </c>
      <c r="BW86">
        <f t="shared" ref="BW86:EH86" si="35">BW84*BW85</f>
        <v>435</v>
      </c>
      <c r="BX86">
        <f t="shared" si="35"/>
        <v>441</v>
      </c>
      <c r="BY86">
        <f t="shared" si="35"/>
        <v>447</v>
      </c>
      <c r="BZ86">
        <f t="shared" si="35"/>
        <v>453</v>
      </c>
      <c r="CA86">
        <f t="shared" si="35"/>
        <v>459</v>
      </c>
      <c r="CB86">
        <f t="shared" si="35"/>
        <v>465</v>
      </c>
      <c r="CC86">
        <f t="shared" si="35"/>
        <v>471</v>
      </c>
      <c r="CD86">
        <f t="shared" si="35"/>
        <v>477</v>
      </c>
      <c r="CE86">
        <f t="shared" si="35"/>
        <v>483</v>
      </c>
      <c r="CF86">
        <f t="shared" si="35"/>
        <v>489</v>
      </c>
      <c r="CG86">
        <f t="shared" si="35"/>
        <v>495</v>
      </c>
      <c r="CH86">
        <f t="shared" si="35"/>
        <v>501</v>
      </c>
      <c r="CI86">
        <f t="shared" si="35"/>
        <v>507</v>
      </c>
      <c r="CJ86">
        <f t="shared" si="35"/>
        <v>513</v>
      </c>
      <c r="CK86">
        <f t="shared" si="35"/>
        <v>519</v>
      </c>
      <c r="CL86">
        <f t="shared" si="35"/>
        <v>525</v>
      </c>
      <c r="CM86">
        <f t="shared" si="35"/>
        <v>531</v>
      </c>
      <c r="CN86">
        <f t="shared" si="35"/>
        <v>537</v>
      </c>
      <c r="CO86">
        <f t="shared" si="35"/>
        <v>543</v>
      </c>
      <c r="CP86">
        <f t="shared" si="35"/>
        <v>549</v>
      </c>
      <c r="CQ86">
        <f t="shared" si="35"/>
        <v>555</v>
      </c>
      <c r="CR86">
        <f t="shared" si="35"/>
        <v>561</v>
      </c>
      <c r="CS86">
        <f t="shared" si="35"/>
        <v>567</v>
      </c>
      <c r="CT86">
        <f t="shared" si="35"/>
        <v>573</v>
      </c>
      <c r="CU86">
        <f t="shared" si="35"/>
        <v>579</v>
      </c>
      <c r="CV86">
        <f t="shared" si="35"/>
        <v>585</v>
      </c>
      <c r="CW86">
        <f t="shared" si="35"/>
        <v>591</v>
      </c>
      <c r="CX86">
        <f t="shared" si="35"/>
        <v>597</v>
      </c>
      <c r="CY86">
        <f t="shared" si="35"/>
        <v>603</v>
      </c>
      <c r="CZ86">
        <f t="shared" si="35"/>
        <v>609</v>
      </c>
      <c r="DA86">
        <f t="shared" si="35"/>
        <v>615</v>
      </c>
      <c r="DB86" s="54">
        <f t="shared" si="35"/>
        <v>621</v>
      </c>
      <c r="DC86">
        <f t="shared" si="35"/>
        <v>627</v>
      </c>
      <c r="DD86">
        <f t="shared" si="35"/>
        <v>633</v>
      </c>
      <c r="DE86">
        <f t="shared" si="35"/>
        <v>639</v>
      </c>
      <c r="DF86">
        <f t="shared" si="35"/>
        <v>645</v>
      </c>
      <c r="DG86">
        <f t="shared" si="35"/>
        <v>651</v>
      </c>
      <c r="DH86">
        <f t="shared" si="35"/>
        <v>657</v>
      </c>
      <c r="DI86">
        <f t="shared" si="35"/>
        <v>663</v>
      </c>
      <c r="DJ86">
        <f t="shared" si="35"/>
        <v>669</v>
      </c>
      <c r="DK86">
        <f t="shared" si="35"/>
        <v>675</v>
      </c>
      <c r="DL86">
        <f t="shared" si="35"/>
        <v>681</v>
      </c>
      <c r="DM86">
        <f t="shared" si="35"/>
        <v>687</v>
      </c>
      <c r="DN86">
        <f t="shared" si="35"/>
        <v>693</v>
      </c>
      <c r="DO86">
        <f t="shared" si="35"/>
        <v>699</v>
      </c>
      <c r="DP86">
        <f t="shared" si="35"/>
        <v>705</v>
      </c>
      <c r="DQ86">
        <f t="shared" si="35"/>
        <v>711</v>
      </c>
      <c r="DR86">
        <f t="shared" si="35"/>
        <v>717</v>
      </c>
      <c r="DS86">
        <f t="shared" si="35"/>
        <v>723</v>
      </c>
      <c r="DT86">
        <f t="shared" si="35"/>
        <v>729</v>
      </c>
      <c r="DU86">
        <f t="shared" si="35"/>
        <v>735</v>
      </c>
      <c r="DV86">
        <f t="shared" si="35"/>
        <v>741</v>
      </c>
      <c r="DW86">
        <f t="shared" si="35"/>
        <v>747</v>
      </c>
      <c r="DX86">
        <f t="shared" si="35"/>
        <v>753</v>
      </c>
      <c r="DY86">
        <f t="shared" si="35"/>
        <v>759</v>
      </c>
      <c r="DZ86">
        <f t="shared" si="35"/>
        <v>765</v>
      </c>
      <c r="EA86">
        <f t="shared" si="35"/>
        <v>771</v>
      </c>
      <c r="EB86">
        <f t="shared" si="35"/>
        <v>777</v>
      </c>
      <c r="EC86">
        <f t="shared" si="35"/>
        <v>783</v>
      </c>
      <c r="ED86">
        <f t="shared" si="35"/>
        <v>789</v>
      </c>
      <c r="EE86">
        <f t="shared" si="35"/>
        <v>795</v>
      </c>
      <c r="EF86">
        <f t="shared" si="35"/>
        <v>801</v>
      </c>
      <c r="EG86">
        <f t="shared" si="35"/>
        <v>807</v>
      </c>
      <c r="EH86">
        <f t="shared" si="35"/>
        <v>813</v>
      </c>
      <c r="EI86">
        <f t="shared" ref="EI86:GA86" si="36">EI84*EI85</f>
        <v>819</v>
      </c>
      <c r="EJ86">
        <f t="shared" si="36"/>
        <v>825</v>
      </c>
      <c r="EK86">
        <f t="shared" si="36"/>
        <v>831</v>
      </c>
      <c r="EL86">
        <f t="shared" si="36"/>
        <v>837</v>
      </c>
      <c r="EM86">
        <f t="shared" si="36"/>
        <v>843</v>
      </c>
      <c r="EN86">
        <f t="shared" si="36"/>
        <v>849</v>
      </c>
      <c r="EO86">
        <f t="shared" si="36"/>
        <v>855</v>
      </c>
      <c r="EP86">
        <f t="shared" si="36"/>
        <v>861</v>
      </c>
      <c r="EQ86">
        <f t="shared" si="36"/>
        <v>867</v>
      </c>
      <c r="ER86">
        <f t="shared" si="36"/>
        <v>873</v>
      </c>
      <c r="ES86">
        <f t="shared" si="36"/>
        <v>879</v>
      </c>
      <c r="ET86">
        <f t="shared" si="36"/>
        <v>885</v>
      </c>
      <c r="EU86">
        <f t="shared" si="36"/>
        <v>891</v>
      </c>
      <c r="EV86">
        <f t="shared" si="36"/>
        <v>897</v>
      </c>
      <c r="EW86">
        <f t="shared" si="36"/>
        <v>903</v>
      </c>
      <c r="EX86">
        <f t="shared" si="36"/>
        <v>909</v>
      </c>
      <c r="EY86">
        <f t="shared" si="36"/>
        <v>915</v>
      </c>
      <c r="EZ86">
        <f t="shared" si="36"/>
        <v>921</v>
      </c>
      <c r="FA86">
        <f t="shared" si="36"/>
        <v>927</v>
      </c>
      <c r="FB86">
        <f t="shared" si="36"/>
        <v>933</v>
      </c>
      <c r="FC86">
        <f t="shared" si="36"/>
        <v>939</v>
      </c>
      <c r="FD86">
        <f t="shared" si="36"/>
        <v>945</v>
      </c>
      <c r="FE86">
        <f t="shared" si="36"/>
        <v>951</v>
      </c>
      <c r="FF86">
        <f t="shared" si="36"/>
        <v>957</v>
      </c>
      <c r="FG86">
        <f t="shared" si="36"/>
        <v>963</v>
      </c>
      <c r="FH86">
        <f t="shared" si="36"/>
        <v>969</v>
      </c>
      <c r="FI86">
        <f t="shared" si="36"/>
        <v>975</v>
      </c>
      <c r="FJ86">
        <f t="shared" si="36"/>
        <v>981</v>
      </c>
      <c r="FK86">
        <f t="shared" si="36"/>
        <v>987</v>
      </c>
      <c r="FL86">
        <f t="shared" si="36"/>
        <v>993</v>
      </c>
      <c r="FM86">
        <f t="shared" si="36"/>
        <v>999</v>
      </c>
      <c r="FN86">
        <f t="shared" si="36"/>
        <v>1005</v>
      </c>
      <c r="FO86">
        <f t="shared" si="36"/>
        <v>1011</v>
      </c>
      <c r="FP86">
        <f t="shared" si="36"/>
        <v>1017</v>
      </c>
      <c r="FQ86">
        <f t="shared" si="36"/>
        <v>1023</v>
      </c>
      <c r="FR86">
        <f t="shared" si="36"/>
        <v>1029</v>
      </c>
      <c r="FS86">
        <f t="shared" si="36"/>
        <v>1035</v>
      </c>
      <c r="FT86">
        <f t="shared" si="36"/>
        <v>1041</v>
      </c>
      <c r="FU86">
        <f t="shared" si="36"/>
        <v>1047</v>
      </c>
      <c r="FV86">
        <f t="shared" si="36"/>
        <v>1053</v>
      </c>
      <c r="FW86">
        <f t="shared" si="36"/>
        <v>1059</v>
      </c>
      <c r="FX86">
        <f t="shared" si="36"/>
        <v>1065</v>
      </c>
      <c r="FY86">
        <f t="shared" si="36"/>
        <v>1071</v>
      </c>
      <c r="FZ86">
        <f t="shared" si="36"/>
        <v>1077</v>
      </c>
      <c r="GA86">
        <f t="shared" si="36"/>
        <v>1083</v>
      </c>
    </row>
    <row r="87" spans="1:183" ht="18">
      <c r="A87" s="10" t="s">
        <v>12</v>
      </c>
      <c r="B87" s="22">
        <f>C86*B86</f>
        <v>1</v>
      </c>
    </row>
    <row r="88" spans="1:183">
      <c r="J88">
        <f>synthèse!C9</f>
        <v>0</v>
      </c>
      <c r="K88">
        <f>J88</f>
        <v>0</v>
      </c>
    </row>
    <row r="89" spans="1:183" ht="18">
      <c r="B89" s="2" t="s">
        <v>14</v>
      </c>
      <c r="C89" s="2" t="s">
        <v>12</v>
      </c>
      <c r="D89" s="2" t="s">
        <v>16</v>
      </c>
      <c r="E89" s="2" t="s">
        <v>28</v>
      </c>
      <c r="F89" s="2" t="s">
        <v>13</v>
      </c>
      <c r="G89" s="2" t="s">
        <v>15</v>
      </c>
      <c r="J89" s="53">
        <v>0</v>
      </c>
      <c r="K89" s="53" t="e">
        <f>J82</f>
        <v>#DIV/0!</v>
      </c>
    </row>
    <row r="90" spans="1:183">
      <c r="B90" s="6">
        <f>$L$2</f>
        <v>0</v>
      </c>
      <c r="C90" s="24">
        <f>$G$2</f>
        <v>1</v>
      </c>
      <c r="D90" s="55">
        <f>$N$2</f>
        <v>0</v>
      </c>
      <c r="E90" s="26">
        <f>$B$37</f>
        <v>222.2222222222222</v>
      </c>
      <c r="F90" s="5">
        <f>$H$2</f>
        <v>3</v>
      </c>
      <c r="G90" s="10">
        <f>C84</f>
        <v>0.75</v>
      </c>
    </row>
    <row r="91" spans="1:183">
      <c r="A91" s="10" t="s">
        <v>30</v>
      </c>
      <c r="B91" s="29" t="e">
        <f>B90/C90/D90/E90/F90/G90</f>
        <v>#DIV/0!</v>
      </c>
      <c r="J91">
        <v>222</v>
      </c>
      <c r="K91">
        <v>222</v>
      </c>
    </row>
    <row r="92" spans="1:183">
      <c r="J92" s="53">
        <v>666</v>
      </c>
      <c r="K92" s="53">
        <v>660</v>
      </c>
    </row>
    <row r="93" spans="1:183">
      <c r="B93" s="2" t="s">
        <v>14</v>
      </c>
      <c r="C93" s="13">
        <v>1.5E-3</v>
      </c>
      <c r="D93" s="2" t="s">
        <v>16</v>
      </c>
      <c r="E93" s="2" t="s">
        <v>15</v>
      </c>
    </row>
    <row r="94" spans="1:183">
      <c r="B94" s="6">
        <f>$L$2</f>
        <v>0</v>
      </c>
      <c r="C94" s="31">
        <f>$I$2</f>
        <v>1.5E-3</v>
      </c>
      <c r="D94" s="55">
        <f>$N$2</f>
        <v>0</v>
      </c>
      <c r="E94" s="2">
        <f>C84</f>
        <v>0.75</v>
      </c>
    </row>
    <row r="95" spans="1:183">
      <c r="A95" s="10" t="s">
        <v>31</v>
      </c>
      <c r="B95" s="29" t="e">
        <f>B94*C94/D94/E94</f>
        <v>#DIV/0!</v>
      </c>
    </row>
    <row r="98" spans="1:183" ht="18">
      <c r="B98" s="2" t="s">
        <v>14</v>
      </c>
      <c r="C98" s="1"/>
      <c r="D98" s="2" t="s">
        <v>12</v>
      </c>
      <c r="E98" s="2" t="s">
        <v>16</v>
      </c>
      <c r="F98" s="2" t="s">
        <v>28</v>
      </c>
      <c r="G98" s="2" t="s">
        <v>13</v>
      </c>
      <c r="H98" s="2" t="s">
        <v>15</v>
      </c>
      <c r="I98" t="s">
        <v>30</v>
      </c>
      <c r="J98" s="30" t="e">
        <f>$B$90/$C$90/J83/$G$90/$D$90</f>
        <v>#DIV/0!</v>
      </c>
      <c r="K98" s="30" t="e">
        <f t="shared" ref="K98:BV98" si="37">$B$90/$C$90/K83/$G$90/$D$90</f>
        <v>#DIV/0!</v>
      </c>
      <c r="L98" s="30" t="e">
        <f t="shared" si="37"/>
        <v>#DIV/0!</v>
      </c>
      <c r="M98" s="30" t="e">
        <f t="shared" si="37"/>
        <v>#DIV/0!</v>
      </c>
      <c r="N98" s="30" t="e">
        <f t="shared" si="37"/>
        <v>#DIV/0!</v>
      </c>
      <c r="O98" s="30" t="e">
        <f t="shared" si="37"/>
        <v>#DIV/0!</v>
      </c>
      <c r="P98" s="30" t="e">
        <f t="shared" si="37"/>
        <v>#DIV/0!</v>
      </c>
      <c r="Q98" s="30" t="e">
        <f t="shared" si="37"/>
        <v>#DIV/0!</v>
      </c>
      <c r="R98" s="30" t="e">
        <f t="shared" si="37"/>
        <v>#DIV/0!</v>
      </c>
      <c r="S98" s="30" t="e">
        <f t="shared" si="37"/>
        <v>#DIV/0!</v>
      </c>
      <c r="T98" s="30" t="e">
        <f t="shared" si="37"/>
        <v>#DIV/0!</v>
      </c>
      <c r="U98" s="30" t="e">
        <f t="shared" si="37"/>
        <v>#DIV/0!</v>
      </c>
      <c r="V98" s="30" t="e">
        <f t="shared" si="37"/>
        <v>#DIV/0!</v>
      </c>
      <c r="W98" s="30" t="e">
        <f t="shared" si="37"/>
        <v>#DIV/0!</v>
      </c>
      <c r="X98" s="30" t="e">
        <f t="shared" si="37"/>
        <v>#DIV/0!</v>
      </c>
      <c r="Y98" s="30" t="e">
        <f t="shared" si="37"/>
        <v>#DIV/0!</v>
      </c>
      <c r="Z98" s="30" t="e">
        <f t="shared" si="37"/>
        <v>#DIV/0!</v>
      </c>
      <c r="AA98" s="30" t="e">
        <f t="shared" si="37"/>
        <v>#DIV/0!</v>
      </c>
      <c r="AB98" s="30" t="e">
        <f t="shared" si="37"/>
        <v>#DIV/0!</v>
      </c>
      <c r="AC98" s="30" t="e">
        <f t="shared" si="37"/>
        <v>#DIV/0!</v>
      </c>
      <c r="AD98" s="30" t="e">
        <f t="shared" si="37"/>
        <v>#DIV/0!</v>
      </c>
      <c r="AE98" s="30" t="e">
        <f t="shared" si="37"/>
        <v>#DIV/0!</v>
      </c>
      <c r="AF98" s="30" t="e">
        <f t="shared" si="37"/>
        <v>#DIV/0!</v>
      </c>
      <c r="AG98" s="30" t="e">
        <f t="shared" si="37"/>
        <v>#DIV/0!</v>
      </c>
      <c r="AH98" s="30" t="e">
        <f t="shared" si="37"/>
        <v>#DIV/0!</v>
      </c>
      <c r="AI98" s="30" t="e">
        <f t="shared" si="37"/>
        <v>#DIV/0!</v>
      </c>
      <c r="AJ98" s="30" t="e">
        <f t="shared" si="37"/>
        <v>#DIV/0!</v>
      </c>
      <c r="AK98" s="30" t="e">
        <f t="shared" si="37"/>
        <v>#DIV/0!</v>
      </c>
      <c r="AL98" s="30" t="e">
        <f t="shared" si="37"/>
        <v>#DIV/0!</v>
      </c>
      <c r="AM98" s="30" t="e">
        <f t="shared" si="37"/>
        <v>#DIV/0!</v>
      </c>
      <c r="AN98" s="30" t="e">
        <f t="shared" si="37"/>
        <v>#DIV/0!</v>
      </c>
      <c r="AO98" s="30" t="e">
        <f t="shared" si="37"/>
        <v>#DIV/0!</v>
      </c>
      <c r="AP98" s="30" t="e">
        <f t="shared" si="37"/>
        <v>#DIV/0!</v>
      </c>
      <c r="AQ98" s="30" t="e">
        <f t="shared" si="37"/>
        <v>#DIV/0!</v>
      </c>
      <c r="AR98" s="30" t="e">
        <f t="shared" si="37"/>
        <v>#DIV/0!</v>
      </c>
      <c r="AS98" s="30" t="e">
        <f t="shared" si="37"/>
        <v>#DIV/0!</v>
      </c>
      <c r="AT98" s="30" t="e">
        <f t="shared" si="37"/>
        <v>#DIV/0!</v>
      </c>
      <c r="AU98" s="30" t="e">
        <f t="shared" si="37"/>
        <v>#DIV/0!</v>
      </c>
      <c r="AV98" s="30" t="e">
        <f t="shared" si="37"/>
        <v>#DIV/0!</v>
      </c>
      <c r="AW98" s="30" t="e">
        <f t="shared" si="37"/>
        <v>#DIV/0!</v>
      </c>
      <c r="AX98" s="30" t="e">
        <f t="shared" si="37"/>
        <v>#DIV/0!</v>
      </c>
      <c r="AY98" s="30" t="e">
        <f t="shared" si="37"/>
        <v>#DIV/0!</v>
      </c>
      <c r="AZ98" s="30" t="e">
        <f t="shared" si="37"/>
        <v>#DIV/0!</v>
      </c>
      <c r="BA98" s="30" t="e">
        <f t="shared" si="37"/>
        <v>#DIV/0!</v>
      </c>
      <c r="BB98" s="30" t="e">
        <f t="shared" si="37"/>
        <v>#DIV/0!</v>
      </c>
      <c r="BC98" s="30" t="e">
        <f t="shared" si="37"/>
        <v>#DIV/0!</v>
      </c>
      <c r="BD98" s="30" t="e">
        <f t="shared" si="37"/>
        <v>#DIV/0!</v>
      </c>
      <c r="BE98" s="30" t="e">
        <f t="shared" si="37"/>
        <v>#DIV/0!</v>
      </c>
      <c r="BF98" s="30" t="e">
        <f t="shared" si="37"/>
        <v>#DIV/0!</v>
      </c>
      <c r="BG98" s="30" t="e">
        <f t="shared" si="37"/>
        <v>#DIV/0!</v>
      </c>
      <c r="BH98" s="30" t="e">
        <f t="shared" si="37"/>
        <v>#DIV/0!</v>
      </c>
      <c r="BI98" s="30" t="e">
        <f t="shared" si="37"/>
        <v>#DIV/0!</v>
      </c>
      <c r="BJ98" s="30" t="e">
        <f t="shared" si="37"/>
        <v>#DIV/0!</v>
      </c>
      <c r="BK98" s="30" t="e">
        <f t="shared" si="37"/>
        <v>#DIV/0!</v>
      </c>
      <c r="BL98" s="30" t="e">
        <f t="shared" si="37"/>
        <v>#DIV/0!</v>
      </c>
      <c r="BM98" s="30" t="e">
        <f t="shared" si="37"/>
        <v>#DIV/0!</v>
      </c>
      <c r="BN98" s="30" t="e">
        <f t="shared" si="37"/>
        <v>#DIV/0!</v>
      </c>
      <c r="BO98" s="30" t="e">
        <f t="shared" si="37"/>
        <v>#DIV/0!</v>
      </c>
      <c r="BP98" s="30" t="e">
        <f t="shared" si="37"/>
        <v>#DIV/0!</v>
      </c>
      <c r="BQ98" s="30" t="e">
        <f t="shared" si="37"/>
        <v>#DIV/0!</v>
      </c>
      <c r="BR98" s="30" t="e">
        <f t="shared" si="37"/>
        <v>#DIV/0!</v>
      </c>
      <c r="BS98" s="30" t="e">
        <f t="shared" si="37"/>
        <v>#DIV/0!</v>
      </c>
      <c r="BT98" s="30" t="e">
        <f t="shared" si="37"/>
        <v>#DIV/0!</v>
      </c>
      <c r="BU98" s="30" t="e">
        <f t="shared" si="37"/>
        <v>#DIV/0!</v>
      </c>
      <c r="BV98" s="30" t="e">
        <f t="shared" si="37"/>
        <v>#DIV/0!</v>
      </c>
      <c r="BW98" s="30" t="e">
        <f t="shared" ref="BW98:EH98" si="38">$B$90/$C$90/BW83/$G$90/$D$90</f>
        <v>#DIV/0!</v>
      </c>
      <c r="BX98" s="30" t="e">
        <f t="shared" si="38"/>
        <v>#DIV/0!</v>
      </c>
      <c r="BY98" s="30" t="e">
        <f t="shared" si="38"/>
        <v>#DIV/0!</v>
      </c>
      <c r="BZ98" s="30" t="e">
        <f t="shared" si="38"/>
        <v>#DIV/0!</v>
      </c>
      <c r="CA98" s="30" t="e">
        <f t="shared" si="38"/>
        <v>#DIV/0!</v>
      </c>
      <c r="CB98" s="30" t="e">
        <f t="shared" si="38"/>
        <v>#DIV/0!</v>
      </c>
      <c r="CC98" s="30" t="e">
        <f t="shared" si="38"/>
        <v>#DIV/0!</v>
      </c>
      <c r="CD98" s="30" t="e">
        <f t="shared" si="38"/>
        <v>#DIV/0!</v>
      </c>
      <c r="CE98" s="30" t="e">
        <f t="shared" si="38"/>
        <v>#DIV/0!</v>
      </c>
      <c r="CF98" s="30" t="e">
        <f t="shared" si="38"/>
        <v>#DIV/0!</v>
      </c>
      <c r="CG98" s="30" t="e">
        <f t="shared" si="38"/>
        <v>#DIV/0!</v>
      </c>
      <c r="CH98" s="30" t="e">
        <f t="shared" si="38"/>
        <v>#DIV/0!</v>
      </c>
      <c r="CI98" s="30" t="e">
        <f t="shared" si="38"/>
        <v>#DIV/0!</v>
      </c>
      <c r="CJ98" s="30" t="e">
        <f t="shared" si="38"/>
        <v>#DIV/0!</v>
      </c>
      <c r="CK98" s="30" t="e">
        <f t="shared" si="38"/>
        <v>#DIV/0!</v>
      </c>
      <c r="CL98" s="30" t="e">
        <f t="shared" si="38"/>
        <v>#DIV/0!</v>
      </c>
      <c r="CM98" s="30" t="e">
        <f t="shared" si="38"/>
        <v>#DIV/0!</v>
      </c>
      <c r="CN98" s="30" t="e">
        <f t="shared" si="38"/>
        <v>#DIV/0!</v>
      </c>
      <c r="CO98" s="30" t="e">
        <f t="shared" si="38"/>
        <v>#DIV/0!</v>
      </c>
      <c r="CP98" s="30" t="e">
        <f t="shared" si="38"/>
        <v>#DIV/0!</v>
      </c>
      <c r="CQ98" s="30" t="e">
        <f t="shared" si="38"/>
        <v>#DIV/0!</v>
      </c>
      <c r="CR98" s="30" t="e">
        <f t="shared" si="38"/>
        <v>#DIV/0!</v>
      </c>
      <c r="CS98" s="30" t="e">
        <f t="shared" si="38"/>
        <v>#DIV/0!</v>
      </c>
      <c r="CT98" s="30" t="e">
        <f t="shared" si="38"/>
        <v>#DIV/0!</v>
      </c>
      <c r="CU98" s="30" t="e">
        <f t="shared" si="38"/>
        <v>#DIV/0!</v>
      </c>
      <c r="CV98" s="30" t="e">
        <f t="shared" si="38"/>
        <v>#DIV/0!</v>
      </c>
      <c r="CW98" s="30" t="e">
        <f t="shared" si="38"/>
        <v>#DIV/0!</v>
      </c>
      <c r="CX98" s="30" t="e">
        <f t="shared" si="38"/>
        <v>#DIV/0!</v>
      </c>
      <c r="CY98" s="30" t="e">
        <f t="shared" si="38"/>
        <v>#DIV/0!</v>
      </c>
      <c r="CZ98" s="30" t="e">
        <f t="shared" si="38"/>
        <v>#DIV/0!</v>
      </c>
      <c r="DA98" s="30" t="e">
        <f t="shared" si="38"/>
        <v>#DIV/0!</v>
      </c>
      <c r="DB98" s="30" t="e">
        <f t="shared" si="38"/>
        <v>#DIV/0!</v>
      </c>
      <c r="DC98" s="30" t="e">
        <f t="shared" si="38"/>
        <v>#DIV/0!</v>
      </c>
      <c r="DD98" s="30" t="e">
        <f t="shared" si="38"/>
        <v>#DIV/0!</v>
      </c>
      <c r="DE98" s="30" t="e">
        <f t="shared" si="38"/>
        <v>#DIV/0!</v>
      </c>
      <c r="DF98" s="30" t="e">
        <f t="shared" si="38"/>
        <v>#DIV/0!</v>
      </c>
      <c r="DG98" s="30" t="e">
        <f t="shared" si="38"/>
        <v>#DIV/0!</v>
      </c>
      <c r="DH98" s="30" t="e">
        <f t="shared" si="38"/>
        <v>#DIV/0!</v>
      </c>
      <c r="DI98" s="30" t="e">
        <f t="shared" si="38"/>
        <v>#DIV/0!</v>
      </c>
      <c r="DJ98" s="30" t="e">
        <f t="shared" si="38"/>
        <v>#DIV/0!</v>
      </c>
      <c r="DK98" s="30" t="e">
        <f t="shared" si="38"/>
        <v>#DIV/0!</v>
      </c>
      <c r="DL98" s="30" t="e">
        <f t="shared" si="38"/>
        <v>#DIV/0!</v>
      </c>
      <c r="DM98" s="30" t="e">
        <f t="shared" si="38"/>
        <v>#DIV/0!</v>
      </c>
      <c r="DN98" s="30" t="e">
        <f t="shared" si="38"/>
        <v>#DIV/0!</v>
      </c>
      <c r="DO98" s="30" t="e">
        <f t="shared" si="38"/>
        <v>#DIV/0!</v>
      </c>
      <c r="DP98" s="30" t="e">
        <f t="shared" si="38"/>
        <v>#DIV/0!</v>
      </c>
      <c r="DQ98" s="30" t="e">
        <f t="shared" si="38"/>
        <v>#DIV/0!</v>
      </c>
      <c r="DR98" s="30" t="e">
        <f t="shared" si="38"/>
        <v>#DIV/0!</v>
      </c>
      <c r="DS98" s="30" t="e">
        <f t="shared" si="38"/>
        <v>#DIV/0!</v>
      </c>
      <c r="DT98" s="30" t="e">
        <f t="shared" si="38"/>
        <v>#DIV/0!</v>
      </c>
      <c r="DU98" s="30" t="e">
        <f t="shared" si="38"/>
        <v>#DIV/0!</v>
      </c>
      <c r="DV98" s="30" t="e">
        <f t="shared" si="38"/>
        <v>#DIV/0!</v>
      </c>
      <c r="DW98" s="30" t="e">
        <f t="shared" si="38"/>
        <v>#DIV/0!</v>
      </c>
      <c r="DX98" s="30" t="e">
        <f t="shared" si="38"/>
        <v>#DIV/0!</v>
      </c>
      <c r="DY98" s="30" t="e">
        <f t="shared" si="38"/>
        <v>#DIV/0!</v>
      </c>
      <c r="DZ98" s="30" t="e">
        <f t="shared" si="38"/>
        <v>#DIV/0!</v>
      </c>
      <c r="EA98" s="30" t="e">
        <f t="shared" si="38"/>
        <v>#DIV/0!</v>
      </c>
      <c r="EB98" s="30" t="e">
        <f t="shared" si="38"/>
        <v>#DIV/0!</v>
      </c>
      <c r="EC98" s="30" t="e">
        <f t="shared" si="38"/>
        <v>#DIV/0!</v>
      </c>
      <c r="ED98" s="30" t="e">
        <f t="shared" si="38"/>
        <v>#DIV/0!</v>
      </c>
      <c r="EE98" s="30" t="e">
        <f t="shared" si="38"/>
        <v>#DIV/0!</v>
      </c>
      <c r="EF98" s="30" t="e">
        <f t="shared" si="38"/>
        <v>#DIV/0!</v>
      </c>
      <c r="EG98" s="30" t="e">
        <f t="shared" si="38"/>
        <v>#DIV/0!</v>
      </c>
      <c r="EH98" s="30" t="e">
        <f t="shared" si="38"/>
        <v>#DIV/0!</v>
      </c>
      <c r="EI98" s="30" t="e">
        <f t="shared" ref="EI98:GA98" si="39">$B$90/$C$90/EI83/$G$90/$D$90</f>
        <v>#DIV/0!</v>
      </c>
      <c r="EJ98" s="30" t="e">
        <f t="shared" si="39"/>
        <v>#DIV/0!</v>
      </c>
      <c r="EK98" s="30" t="e">
        <f t="shared" si="39"/>
        <v>#DIV/0!</v>
      </c>
      <c r="EL98" s="30" t="e">
        <f t="shared" si="39"/>
        <v>#DIV/0!</v>
      </c>
      <c r="EM98" s="30" t="e">
        <f t="shared" si="39"/>
        <v>#DIV/0!</v>
      </c>
      <c r="EN98" s="30" t="e">
        <f t="shared" si="39"/>
        <v>#DIV/0!</v>
      </c>
      <c r="EO98" s="30" t="e">
        <f t="shared" si="39"/>
        <v>#DIV/0!</v>
      </c>
      <c r="EP98" s="30" t="e">
        <f t="shared" si="39"/>
        <v>#DIV/0!</v>
      </c>
      <c r="EQ98" s="30" t="e">
        <f t="shared" si="39"/>
        <v>#DIV/0!</v>
      </c>
      <c r="ER98" s="30" t="e">
        <f t="shared" si="39"/>
        <v>#DIV/0!</v>
      </c>
      <c r="ES98" s="30" t="e">
        <f t="shared" si="39"/>
        <v>#DIV/0!</v>
      </c>
      <c r="ET98" s="30" t="e">
        <f t="shared" si="39"/>
        <v>#DIV/0!</v>
      </c>
      <c r="EU98" s="30" t="e">
        <f t="shared" si="39"/>
        <v>#DIV/0!</v>
      </c>
      <c r="EV98" s="30" t="e">
        <f t="shared" si="39"/>
        <v>#DIV/0!</v>
      </c>
      <c r="EW98" s="30" t="e">
        <f t="shared" si="39"/>
        <v>#DIV/0!</v>
      </c>
      <c r="EX98" s="30" t="e">
        <f t="shared" si="39"/>
        <v>#DIV/0!</v>
      </c>
      <c r="EY98" s="30" t="e">
        <f t="shared" si="39"/>
        <v>#DIV/0!</v>
      </c>
      <c r="EZ98" s="30" t="e">
        <f t="shared" si="39"/>
        <v>#DIV/0!</v>
      </c>
      <c r="FA98" s="30" t="e">
        <f t="shared" si="39"/>
        <v>#DIV/0!</v>
      </c>
      <c r="FB98" s="30" t="e">
        <f t="shared" si="39"/>
        <v>#DIV/0!</v>
      </c>
      <c r="FC98" s="30" t="e">
        <f t="shared" si="39"/>
        <v>#DIV/0!</v>
      </c>
      <c r="FD98" s="30" t="e">
        <f t="shared" si="39"/>
        <v>#DIV/0!</v>
      </c>
      <c r="FE98" s="30" t="e">
        <f t="shared" si="39"/>
        <v>#DIV/0!</v>
      </c>
      <c r="FF98" s="30" t="e">
        <f t="shared" si="39"/>
        <v>#DIV/0!</v>
      </c>
      <c r="FG98" s="30" t="e">
        <f t="shared" si="39"/>
        <v>#DIV/0!</v>
      </c>
      <c r="FH98" s="30" t="e">
        <f t="shared" si="39"/>
        <v>#DIV/0!</v>
      </c>
      <c r="FI98" s="30" t="e">
        <f t="shared" si="39"/>
        <v>#DIV/0!</v>
      </c>
      <c r="FJ98" s="30" t="e">
        <f t="shared" si="39"/>
        <v>#DIV/0!</v>
      </c>
      <c r="FK98" s="30" t="e">
        <f t="shared" si="39"/>
        <v>#DIV/0!</v>
      </c>
      <c r="FL98" s="30" t="e">
        <f t="shared" si="39"/>
        <v>#DIV/0!</v>
      </c>
      <c r="FM98" s="30" t="e">
        <f t="shared" si="39"/>
        <v>#DIV/0!</v>
      </c>
      <c r="FN98" s="30" t="e">
        <f t="shared" si="39"/>
        <v>#DIV/0!</v>
      </c>
      <c r="FO98" s="30" t="e">
        <f t="shared" si="39"/>
        <v>#DIV/0!</v>
      </c>
      <c r="FP98" s="30" t="e">
        <f t="shared" si="39"/>
        <v>#DIV/0!</v>
      </c>
      <c r="FQ98" s="30" t="e">
        <f t="shared" si="39"/>
        <v>#DIV/0!</v>
      </c>
      <c r="FR98" s="30" t="e">
        <f t="shared" si="39"/>
        <v>#DIV/0!</v>
      </c>
      <c r="FS98" s="30" t="e">
        <f t="shared" si="39"/>
        <v>#DIV/0!</v>
      </c>
      <c r="FT98" s="30" t="e">
        <f t="shared" si="39"/>
        <v>#DIV/0!</v>
      </c>
      <c r="FU98" s="30" t="e">
        <f t="shared" si="39"/>
        <v>#DIV/0!</v>
      </c>
      <c r="FV98" s="30" t="e">
        <f t="shared" si="39"/>
        <v>#DIV/0!</v>
      </c>
      <c r="FW98" s="30" t="e">
        <f t="shared" si="39"/>
        <v>#DIV/0!</v>
      </c>
      <c r="FX98" s="30" t="e">
        <f t="shared" si="39"/>
        <v>#DIV/0!</v>
      </c>
      <c r="FY98" s="30" t="e">
        <f t="shared" si="39"/>
        <v>#DIV/0!</v>
      </c>
      <c r="FZ98" s="30" t="e">
        <f t="shared" si="39"/>
        <v>#DIV/0!</v>
      </c>
      <c r="GA98" s="30" t="e">
        <f t="shared" si="39"/>
        <v>#DIV/0!</v>
      </c>
    </row>
    <row r="99" spans="1:183">
      <c r="B99" s="6">
        <f>$L$2</f>
        <v>0</v>
      </c>
      <c r="C99" s="2">
        <v>3</v>
      </c>
      <c r="D99" s="4">
        <f>$G$2</f>
        <v>1</v>
      </c>
      <c r="E99" s="55">
        <f>$N$2</f>
        <v>0</v>
      </c>
      <c r="F99" s="26">
        <f>$B$37</f>
        <v>222.2222222222222</v>
      </c>
      <c r="G99" s="5">
        <f>$H$2</f>
        <v>3</v>
      </c>
      <c r="H99" s="2">
        <f>C84</f>
        <v>0.75</v>
      </c>
      <c r="I99" t="s">
        <v>31</v>
      </c>
      <c r="J99" s="53" t="e">
        <f>$B$94*$C$94/$D$94/$E$94</f>
        <v>#DIV/0!</v>
      </c>
      <c r="K99" s="53" t="e">
        <f t="shared" ref="K99:BV99" si="40">$B$94*$C$94/$D$94/$E$94</f>
        <v>#DIV/0!</v>
      </c>
      <c r="L99" s="53" t="e">
        <f t="shared" si="40"/>
        <v>#DIV/0!</v>
      </c>
      <c r="M99" s="53" t="e">
        <f t="shared" si="40"/>
        <v>#DIV/0!</v>
      </c>
      <c r="N99" s="53" t="e">
        <f t="shared" si="40"/>
        <v>#DIV/0!</v>
      </c>
      <c r="O99" s="53" t="e">
        <f t="shared" si="40"/>
        <v>#DIV/0!</v>
      </c>
      <c r="P99" s="53" t="e">
        <f t="shared" si="40"/>
        <v>#DIV/0!</v>
      </c>
      <c r="Q99" t="e">
        <f t="shared" si="40"/>
        <v>#DIV/0!</v>
      </c>
      <c r="R99" t="e">
        <f t="shared" si="40"/>
        <v>#DIV/0!</v>
      </c>
      <c r="S99" t="e">
        <f t="shared" si="40"/>
        <v>#DIV/0!</v>
      </c>
      <c r="T99" t="e">
        <f t="shared" si="40"/>
        <v>#DIV/0!</v>
      </c>
      <c r="U99" t="e">
        <f t="shared" si="40"/>
        <v>#DIV/0!</v>
      </c>
      <c r="V99" t="e">
        <f t="shared" si="40"/>
        <v>#DIV/0!</v>
      </c>
      <c r="W99" t="e">
        <f t="shared" si="40"/>
        <v>#DIV/0!</v>
      </c>
      <c r="X99" t="e">
        <f t="shared" si="40"/>
        <v>#DIV/0!</v>
      </c>
      <c r="Y99" t="e">
        <f t="shared" si="40"/>
        <v>#DIV/0!</v>
      </c>
      <c r="Z99" t="e">
        <f t="shared" si="40"/>
        <v>#DIV/0!</v>
      </c>
      <c r="AA99" t="e">
        <f t="shared" si="40"/>
        <v>#DIV/0!</v>
      </c>
      <c r="AB99" t="e">
        <f t="shared" si="40"/>
        <v>#DIV/0!</v>
      </c>
      <c r="AC99" t="e">
        <f t="shared" si="40"/>
        <v>#DIV/0!</v>
      </c>
      <c r="AD99" t="e">
        <f t="shared" si="40"/>
        <v>#DIV/0!</v>
      </c>
      <c r="AE99" t="e">
        <f t="shared" si="40"/>
        <v>#DIV/0!</v>
      </c>
      <c r="AF99" t="e">
        <f t="shared" si="40"/>
        <v>#DIV/0!</v>
      </c>
      <c r="AG99" t="e">
        <f t="shared" si="40"/>
        <v>#DIV/0!</v>
      </c>
      <c r="AH99" t="e">
        <f t="shared" si="40"/>
        <v>#DIV/0!</v>
      </c>
      <c r="AI99" t="e">
        <f t="shared" si="40"/>
        <v>#DIV/0!</v>
      </c>
      <c r="AJ99" t="e">
        <f t="shared" si="40"/>
        <v>#DIV/0!</v>
      </c>
      <c r="AK99" t="e">
        <f t="shared" si="40"/>
        <v>#DIV/0!</v>
      </c>
      <c r="AL99" t="e">
        <f t="shared" si="40"/>
        <v>#DIV/0!</v>
      </c>
      <c r="AM99" t="e">
        <f t="shared" si="40"/>
        <v>#DIV/0!</v>
      </c>
      <c r="AN99" t="e">
        <f t="shared" si="40"/>
        <v>#DIV/0!</v>
      </c>
      <c r="AO99" t="e">
        <f t="shared" si="40"/>
        <v>#DIV/0!</v>
      </c>
      <c r="AP99" s="54" t="e">
        <f t="shared" si="40"/>
        <v>#DIV/0!</v>
      </c>
      <c r="AQ99" t="e">
        <f t="shared" si="40"/>
        <v>#DIV/0!</v>
      </c>
      <c r="AR99" t="e">
        <f t="shared" si="40"/>
        <v>#DIV/0!</v>
      </c>
      <c r="AS99" t="e">
        <f t="shared" si="40"/>
        <v>#DIV/0!</v>
      </c>
      <c r="AT99" t="e">
        <f t="shared" si="40"/>
        <v>#DIV/0!</v>
      </c>
      <c r="AU99" t="e">
        <f t="shared" si="40"/>
        <v>#DIV/0!</v>
      </c>
      <c r="AV99" t="e">
        <f t="shared" si="40"/>
        <v>#DIV/0!</v>
      </c>
      <c r="AW99" t="e">
        <f t="shared" si="40"/>
        <v>#DIV/0!</v>
      </c>
      <c r="AX99" t="e">
        <f t="shared" si="40"/>
        <v>#DIV/0!</v>
      </c>
      <c r="AY99" t="e">
        <f t="shared" si="40"/>
        <v>#DIV/0!</v>
      </c>
      <c r="AZ99" t="e">
        <f t="shared" si="40"/>
        <v>#DIV/0!</v>
      </c>
      <c r="BA99" t="e">
        <f t="shared" si="40"/>
        <v>#DIV/0!</v>
      </c>
      <c r="BB99" t="e">
        <f t="shared" si="40"/>
        <v>#DIV/0!</v>
      </c>
      <c r="BC99" t="e">
        <f t="shared" si="40"/>
        <v>#DIV/0!</v>
      </c>
      <c r="BD99" t="e">
        <f t="shared" si="40"/>
        <v>#DIV/0!</v>
      </c>
      <c r="BE99" t="e">
        <f t="shared" si="40"/>
        <v>#DIV/0!</v>
      </c>
      <c r="BF99" t="e">
        <f t="shared" si="40"/>
        <v>#DIV/0!</v>
      </c>
      <c r="BG99" t="e">
        <f t="shared" si="40"/>
        <v>#DIV/0!</v>
      </c>
      <c r="BH99" t="e">
        <f t="shared" si="40"/>
        <v>#DIV/0!</v>
      </c>
      <c r="BI99" t="e">
        <f t="shared" si="40"/>
        <v>#DIV/0!</v>
      </c>
      <c r="BJ99" t="e">
        <f t="shared" si="40"/>
        <v>#DIV/0!</v>
      </c>
      <c r="BK99" t="e">
        <f t="shared" si="40"/>
        <v>#DIV/0!</v>
      </c>
      <c r="BL99" t="e">
        <f t="shared" si="40"/>
        <v>#DIV/0!</v>
      </c>
      <c r="BM99" t="e">
        <f t="shared" si="40"/>
        <v>#DIV/0!</v>
      </c>
      <c r="BN99" t="e">
        <f t="shared" si="40"/>
        <v>#DIV/0!</v>
      </c>
      <c r="BO99" t="e">
        <f t="shared" si="40"/>
        <v>#DIV/0!</v>
      </c>
      <c r="BP99" t="e">
        <f t="shared" si="40"/>
        <v>#DIV/0!</v>
      </c>
      <c r="BQ99" t="e">
        <f t="shared" si="40"/>
        <v>#DIV/0!</v>
      </c>
      <c r="BR99" t="e">
        <f t="shared" si="40"/>
        <v>#DIV/0!</v>
      </c>
      <c r="BS99" t="e">
        <f t="shared" si="40"/>
        <v>#DIV/0!</v>
      </c>
      <c r="BT99" t="e">
        <f t="shared" si="40"/>
        <v>#DIV/0!</v>
      </c>
      <c r="BU99" t="e">
        <f t="shared" si="40"/>
        <v>#DIV/0!</v>
      </c>
      <c r="BV99" t="e">
        <f t="shared" si="40"/>
        <v>#DIV/0!</v>
      </c>
      <c r="BW99" t="e">
        <f t="shared" ref="BW99:EH99" si="41">$B$94*$C$94/$D$94/$E$94</f>
        <v>#DIV/0!</v>
      </c>
      <c r="BX99" t="e">
        <f t="shared" si="41"/>
        <v>#DIV/0!</v>
      </c>
      <c r="BY99" t="e">
        <f t="shared" si="41"/>
        <v>#DIV/0!</v>
      </c>
      <c r="BZ99" t="e">
        <f t="shared" si="41"/>
        <v>#DIV/0!</v>
      </c>
      <c r="CA99" t="e">
        <f t="shared" si="41"/>
        <v>#DIV/0!</v>
      </c>
      <c r="CB99" t="e">
        <f t="shared" si="41"/>
        <v>#DIV/0!</v>
      </c>
      <c r="CC99" t="e">
        <f t="shared" si="41"/>
        <v>#DIV/0!</v>
      </c>
      <c r="CD99" t="e">
        <f t="shared" si="41"/>
        <v>#DIV/0!</v>
      </c>
      <c r="CE99" t="e">
        <f t="shared" si="41"/>
        <v>#DIV/0!</v>
      </c>
      <c r="CF99" t="e">
        <f t="shared" si="41"/>
        <v>#DIV/0!</v>
      </c>
      <c r="CG99" t="e">
        <f t="shared" si="41"/>
        <v>#DIV/0!</v>
      </c>
      <c r="CH99" t="e">
        <f t="shared" si="41"/>
        <v>#DIV/0!</v>
      </c>
      <c r="CI99" t="e">
        <f t="shared" si="41"/>
        <v>#DIV/0!</v>
      </c>
      <c r="CJ99" t="e">
        <f t="shared" si="41"/>
        <v>#DIV/0!</v>
      </c>
      <c r="CK99" t="e">
        <f t="shared" si="41"/>
        <v>#DIV/0!</v>
      </c>
      <c r="CL99" t="e">
        <f t="shared" si="41"/>
        <v>#DIV/0!</v>
      </c>
      <c r="CM99" t="e">
        <f t="shared" si="41"/>
        <v>#DIV/0!</v>
      </c>
      <c r="CN99" t="e">
        <f t="shared" si="41"/>
        <v>#DIV/0!</v>
      </c>
      <c r="CO99" t="e">
        <f t="shared" si="41"/>
        <v>#DIV/0!</v>
      </c>
      <c r="CP99" t="e">
        <f t="shared" si="41"/>
        <v>#DIV/0!</v>
      </c>
      <c r="CQ99" t="e">
        <f t="shared" si="41"/>
        <v>#DIV/0!</v>
      </c>
      <c r="CR99" t="e">
        <f t="shared" si="41"/>
        <v>#DIV/0!</v>
      </c>
      <c r="CS99" t="e">
        <f t="shared" si="41"/>
        <v>#DIV/0!</v>
      </c>
      <c r="CT99" t="e">
        <f t="shared" si="41"/>
        <v>#DIV/0!</v>
      </c>
      <c r="CU99" t="e">
        <f t="shared" si="41"/>
        <v>#DIV/0!</v>
      </c>
      <c r="CV99" t="e">
        <f t="shared" si="41"/>
        <v>#DIV/0!</v>
      </c>
      <c r="CW99" t="e">
        <f t="shared" si="41"/>
        <v>#DIV/0!</v>
      </c>
      <c r="CX99" t="e">
        <f t="shared" si="41"/>
        <v>#DIV/0!</v>
      </c>
      <c r="CY99" t="e">
        <f t="shared" si="41"/>
        <v>#DIV/0!</v>
      </c>
      <c r="CZ99" t="e">
        <f t="shared" si="41"/>
        <v>#DIV/0!</v>
      </c>
      <c r="DA99" t="e">
        <f t="shared" si="41"/>
        <v>#DIV/0!</v>
      </c>
      <c r="DB99" t="e">
        <f t="shared" si="41"/>
        <v>#DIV/0!</v>
      </c>
      <c r="DC99" t="e">
        <f t="shared" si="41"/>
        <v>#DIV/0!</v>
      </c>
      <c r="DD99" t="e">
        <f t="shared" si="41"/>
        <v>#DIV/0!</v>
      </c>
      <c r="DE99" t="e">
        <f t="shared" si="41"/>
        <v>#DIV/0!</v>
      </c>
      <c r="DF99" t="e">
        <f t="shared" si="41"/>
        <v>#DIV/0!</v>
      </c>
      <c r="DG99" t="e">
        <f t="shared" si="41"/>
        <v>#DIV/0!</v>
      </c>
      <c r="DH99" t="e">
        <f t="shared" si="41"/>
        <v>#DIV/0!</v>
      </c>
      <c r="DI99" t="e">
        <f t="shared" si="41"/>
        <v>#DIV/0!</v>
      </c>
      <c r="DJ99" t="e">
        <f t="shared" si="41"/>
        <v>#DIV/0!</v>
      </c>
      <c r="DK99" t="e">
        <f t="shared" si="41"/>
        <v>#DIV/0!</v>
      </c>
      <c r="DL99" t="e">
        <f t="shared" si="41"/>
        <v>#DIV/0!</v>
      </c>
      <c r="DM99" t="e">
        <f t="shared" si="41"/>
        <v>#DIV/0!</v>
      </c>
      <c r="DN99" t="e">
        <f t="shared" si="41"/>
        <v>#DIV/0!</v>
      </c>
      <c r="DO99" t="e">
        <f t="shared" si="41"/>
        <v>#DIV/0!</v>
      </c>
      <c r="DP99" t="e">
        <f t="shared" si="41"/>
        <v>#DIV/0!</v>
      </c>
      <c r="DQ99" t="e">
        <f t="shared" si="41"/>
        <v>#DIV/0!</v>
      </c>
      <c r="DR99" t="e">
        <f t="shared" si="41"/>
        <v>#DIV/0!</v>
      </c>
      <c r="DS99" t="e">
        <f t="shared" si="41"/>
        <v>#DIV/0!</v>
      </c>
      <c r="DT99" t="e">
        <f t="shared" si="41"/>
        <v>#DIV/0!</v>
      </c>
      <c r="DU99" t="e">
        <f t="shared" si="41"/>
        <v>#DIV/0!</v>
      </c>
      <c r="DV99" t="e">
        <f t="shared" si="41"/>
        <v>#DIV/0!</v>
      </c>
      <c r="DW99" t="e">
        <f t="shared" si="41"/>
        <v>#DIV/0!</v>
      </c>
      <c r="DX99" t="e">
        <f t="shared" si="41"/>
        <v>#DIV/0!</v>
      </c>
      <c r="DY99" t="e">
        <f t="shared" si="41"/>
        <v>#DIV/0!</v>
      </c>
      <c r="DZ99" t="e">
        <f t="shared" si="41"/>
        <v>#DIV/0!</v>
      </c>
      <c r="EA99" t="e">
        <f t="shared" si="41"/>
        <v>#DIV/0!</v>
      </c>
      <c r="EB99" t="e">
        <f t="shared" si="41"/>
        <v>#DIV/0!</v>
      </c>
      <c r="EC99" t="e">
        <f t="shared" si="41"/>
        <v>#DIV/0!</v>
      </c>
      <c r="ED99" t="e">
        <f t="shared" si="41"/>
        <v>#DIV/0!</v>
      </c>
      <c r="EE99" t="e">
        <f t="shared" si="41"/>
        <v>#DIV/0!</v>
      </c>
      <c r="EF99" t="e">
        <f t="shared" si="41"/>
        <v>#DIV/0!</v>
      </c>
      <c r="EG99" t="e">
        <f t="shared" si="41"/>
        <v>#DIV/0!</v>
      </c>
      <c r="EH99" t="e">
        <f t="shared" si="41"/>
        <v>#DIV/0!</v>
      </c>
      <c r="EI99" t="e">
        <f t="shared" ref="EI99:GA99" si="42">$B$94*$C$94/$D$94/$E$94</f>
        <v>#DIV/0!</v>
      </c>
      <c r="EJ99" t="e">
        <f t="shared" si="42"/>
        <v>#DIV/0!</v>
      </c>
      <c r="EK99" t="e">
        <f t="shared" si="42"/>
        <v>#DIV/0!</v>
      </c>
      <c r="EL99" t="e">
        <f t="shared" si="42"/>
        <v>#DIV/0!</v>
      </c>
      <c r="EM99" t="e">
        <f t="shared" si="42"/>
        <v>#DIV/0!</v>
      </c>
      <c r="EN99" t="e">
        <f t="shared" si="42"/>
        <v>#DIV/0!</v>
      </c>
      <c r="EO99" t="e">
        <f t="shared" si="42"/>
        <v>#DIV/0!</v>
      </c>
      <c r="EP99" t="e">
        <f t="shared" si="42"/>
        <v>#DIV/0!</v>
      </c>
      <c r="EQ99" t="e">
        <f t="shared" si="42"/>
        <v>#DIV/0!</v>
      </c>
      <c r="ER99" t="e">
        <f t="shared" si="42"/>
        <v>#DIV/0!</v>
      </c>
      <c r="ES99" t="e">
        <f t="shared" si="42"/>
        <v>#DIV/0!</v>
      </c>
      <c r="ET99" t="e">
        <f t="shared" si="42"/>
        <v>#DIV/0!</v>
      </c>
      <c r="EU99" t="e">
        <f t="shared" si="42"/>
        <v>#DIV/0!</v>
      </c>
      <c r="EV99" t="e">
        <f t="shared" si="42"/>
        <v>#DIV/0!</v>
      </c>
      <c r="EW99" t="e">
        <f t="shared" si="42"/>
        <v>#DIV/0!</v>
      </c>
      <c r="EX99" t="e">
        <f t="shared" si="42"/>
        <v>#DIV/0!</v>
      </c>
      <c r="EY99" t="e">
        <f t="shared" si="42"/>
        <v>#DIV/0!</v>
      </c>
      <c r="EZ99" t="e">
        <f t="shared" si="42"/>
        <v>#DIV/0!</v>
      </c>
      <c r="FA99" t="e">
        <f t="shared" si="42"/>
        <v>#DIV/0!</v>
      </c>
      <c r="FB99" t="e">
        <f t="shared" si="42"/>
        <v>#DIV/0!</v>
      </c>
      <c r="FC99" t="e">
        <f t="shared" si="42"/>
        <v>#DIV/0!</v>
      </c>
      <c r="FD99" t="e">
        <f t="shared" si="42"/>
        <v>#DIV/0!</v>
      </c>
      <c r="FE99" t="e">
        <f t="shared" si="42"/>
        <v>#DIV/0!</v>
      </c>
      <c r="FF99" t="e">
        <f t="shared" si="42"/>
        <v>#DIV/0!</v>
      </c>
      <c r="FG99" t="e">
        <f t="shared" si="42"/>
        <v>#DIV/0!</v>
      </c>
      <c r="FH99" t="e">
        <f t="shared" si="42"/>
        <v>#DIV/0!</v>
      </c>
      <c r="FI99" t="e">
        <f t="shared" si="42"/>
        <v>#DIV/0!</v>
      </c>
      <c r="FJ99" t="e">
        <f t="shared" si="42"/>
        <v>#DIV/0!</v>
      </c>
      <c r="FK99" t="e">
        <f t="shared" si="42"/>
        <v>#DIV/0!</v>
      </c>
      <c r="FL99" t="e">
        <f t="shared" si="42"/>
        <v>#DIV/0!</v>
      </c>
      <c r="FM99" t="e">
        <f t="shared" si="42"/>
        <v>#DIV/0!</v>
      </c>
      <c r="FN99" t="e">
        <f t="shared" si="42"/>
        <v>#DIV/0!</v>
      </c>
      <c r="FO99" t="e">
        <f t="shared" si="42"/>
        <v>#DIV/0!</v>
      </c>
      <c r="FP99" t="e">
        <f t="shared" si="42"/>
        <v>#DIV/0!</v>
      </c>
      <c r="FQ99" t="e">
        <f t="shared" si="42"/>
        <v>#DIV/0!</v>
      </c>
      <c r="FR99" t="e">
        <f t="shared" si="42"/>
        <v>#DIV/0!</v>
      </c>
      <c r="FS99" t="e">
        <f t="shared" si="42"/>
        <v>#DIV/0!</v>
      </c>
      <c r="FT99" t="e">
        <f t="shared" si="42"/>
        <v>#DIV/0!</v>
      </c>
      <c r="FU99" t="e">
        <f t="shared" si="42"/>
        <v>#DIV/0!</v>
      </c>
      <c r="FV99" t="e">
        <f t="shared" si="42"/>
        <v>#DIV/0!</v>
      </c>
      <c r="FW99" t="e">
        <f t="shared" si="42"/>
        <v>#DIV/0!</v>
      </c>
      <c r="FX99" t="e">
        <f t="shared" si="42"/>
        <v>#DIV/0!</v>
      </c>
      <c r="FY99" t="e">
        <f t="shared" si="42"/>
        <v>#DIV/0!</v>
      </c>
      <c r="FZ99" t="e">
        <f t="shared" si="42"/>
        <v>#DIV/0!</v>
      </c>
      <c r="GA99" t="e">
        <f t="shared" si="42"/>
        <v>#DIV/0!</v>
      </c>
    </row>
    <row r="100" spans="1:183">
      <c r="A100" s="10" t="s">
        <v>32</v>
      </c>
      <c r="B100" s="29" t="e">
        <f>B99/C99/D99/E99/F99/G99/H99</f>
        <v>#DIV/0!</v>
      </c>
      <c r="I100" t="s">
        <v>32</v>
      </c>
      <c r="J100" s="30" t="e">
        <f>$B$99/$C$99/$D$99/$E$99/J83/$H$99</f>
        <v>#DIV/0!</v>
      </c>
      <c r="K100" s="30" t="e">
        <f t="shared" ref="K100:BV100" si="43">$B$99/$C$99/$D$99/$E$99/K83/$H$99</f>
        <v>#DIV/0!</v>
      </c>
      <c r="L100" s="30" t="e">
        <f t="shared" si="43"/>
        <v>#DIV/0!</v>
      </c>
      <c r="M100" s="30" t="e">
        <f t="shared" si="43"/>
        <v>#DIV/0!</v>
      </c>
      <c r="N100" s="30" t="e">
        <f t="shared" si="43"/>
        <v>#DIV/0!</v>
      </c>
      <c r="O100" s="30" t="e">
        <f t="shared" si="43"/>
        <v>#DIV/0!</v>
      </c>
      <c r="P100" s="30" t="e">
        <f t="shared" si="43"/>
        <v>#DIV/0!</v>
      </c>
      <c r="Q100" s="30" t="e">
        <f t="shared" si="43"/>
        <v>#DIV/0!</v>
      </c>
      <c r="R100" s="30" t="e">
        <f t="shared" si="43"/>
        <v>#DIV/0!</v>
      </c>
      <c r="S100" s="30" t="e">
        <f t="shared" si="43"/>
        <v>#DIV/0!</v>
      </c>
      <c r="T100" s="30" t="e">
        <f t="shared" si="43"/>
        <v>#DIV/0!</v>
      </c>
      <c r="U100" s="30" t="e">
        <f t="shared" si="43"/>
        <v>#DIV/0!</v>
      </c>
      <c r="V100" s="30" t="e">
        <f t="shared" si="43"/>
        <v>#DIV/0!</v>
      </c>
      <c r="W100" s="30" t="e">
        <f t="shared" si="43"/>
        <v>#DIV/0!</v>
      </c>
      <c r="X100" s="30" t="e">
        <f t="shared" si="43"/>
        <v>#DIV/0!</v>
      </c>
      <c r="Y100" s="30" t="e">
        <f t="shared" si="43"/>
        <v>#DIV/0!</v>
      </c>
      <c r="Z100" s="30" t="e">
        <f t="shared" si="43"/>
        <v>#DIV/0!</v>
      </c>
      <c r="AA100" s="30" t="e">
        <f t="shared" si="43"/>
        <v>#DIV/0!</v>
      </c>
      <c r="AB100" s="30" t="e">
        <f t="shared" si="43"/>
        <v>#DIV/0!</v>
      </c>
      <c r="AC100" s="30" t="e">
        <f t="shared" si="43"/>
        <v>#DIV/0!</v>
      </c>
      <c r="AD100" s="30" t="e">
        <f t="shared" si="43"/>
        <v>#DIV/0!</v>
      </c>
      <c r="AE100" s="30" t="e">
        <f t="shared" si="43"/>
        <v>#DIV/0!</v>
      </c>
      <c r="AF100" s="30" t="e">
        <f t="shared" si="43"/>
        <v>#DIV/0!</v>
      </c>
      <c r="AG100" s="30" t="e">
        <f t="shared" si="43"/>
        <v>#DIV/0!</v>
      </c>
      <c r="AH100" s="30" t="e">
        <f t="shared" si="43"/>
        <v>#DIV/0!</v>
      </c>
      <c r="AI100" s="30" t="e">
        <f t="shared" si="43"/>
        <v>#DIV/0!</v>
      </c>
      <c r="AJ100" s="30" t="e">
        <f t="shared" si="43"/>
        <v>#DIV/0!</v>
      </c>
      <c r="AK100" s="30" t="e">
        <f t="shared" si="43"/>
        <v>#DIV/0!</v>
      </c>
      <c r="AL100" s="30" t="e">
        <f t="shared" si="43"/>
        <v>#DIV/0!</v>
      </c>
      <c r="AM100" s="30" t="e">
        <f t="shared" si="43"/>
        <v>#DIV/0!</v>
      </c>
      <c r="AN100" s="30" t="e">
        <f t="shared" si="43"/>
        <v>#DIV/0!</v>
      </c>
      <c r="AO100" s="30" t="e">
        <f t="shared" si="43"/>
        <v>#DIV/0!</v>
      </c>
      <c r="AP100" s="30" t="e">
        <f t="shared" si="43"/>
        <v>#DIV/0!</v>
      </c>
      <c r="AQ100" s="30" t="e">
        <f t="shared" si="43"/>
        <v>#DIV/0!</v>
      </c>
      <c r="AR100" s="30" t="e">
        <f t="shared" si="43"/>
        <v>#DIV/0!</v>
      </c>
      <c r="AS100" s="30" t="e">
        <f t="shared" si="43"/>
        <v>#DIV/0!</v>
      </c>
      <c r="AT100" s="30" t="e">
        <f t="shared" si="43"/>
        <v>#DIV/0!</v>
      </c>
      <c r="AU100" s="30" t="e">
        <f t="shared" si="43"/>
        <v>#DIV/0!</v>
      </c>
      <c r="AV100" s="30" t="e">
        <f t="shared" si="43"/>
        <v>#DIV/0!</v>
      </c>
      <c r="AW100" s="30" t="e">
        <f t="shared" si="43"/>
        <v>#DIV/0!</v>
      </c>
      <c r="AX100" s="30" t="e">
        <f t="shared" si="43"/>
        <v>#DIV/0!</v>
      </c>
      <c r="AY100" s="30" t="e">
        <f t="shared" si="43"/>
        <v>#DIV/0!</v>
      </c>
      <c r="AZ100" s="30" t="e">
        <f t="shared" si="43"/>
        <v>#DIV/0!</v>
      </c>
      <c r="BA100" s="30" t="e">
        <f t="shared" si="43"/>
        <v>#DIV/0!</v>
      </c>
      <c r="BB100" s="30" t="e">
        <f t="shared" si="43"/>
        <v>#DIV/0!</v>
      </c>
      <c r="BC100" s="30" t="e">
        <f t="shared" si="43"/>
        <v>#DIV/0!</v>
      </c>
      <c r="BD100" s="30" t="e">
        <f t="shared" si="43"/>
        <v>#DIV/0!</v>
      </c>
      <c r="BE100" s="30" t="e">
        <f t="shared" si="43"/>
        <v>#DIV/0!</v>
      </c>
      <c r="BF100" s="30" t="e">
        <f t="shared" si="43"/>
        <v>#DIV/0!</v>
      </c>
      <c r="BG100" s="30" t="e">
        <f t="shared" si="43"/>
        <v>#DIV/0!</v>
      </c>
      <c r="BH100" s="30" t="e">
        <f t="shared" si="43"/>
        <v>#DIV/0!</v>
      </c>
      <c r="BI100" s="30" t="e">
        <f t="shared" si="43"/>
        <v>#DIV/0!</v>
      </c>
      <c r="BJ100" s="30" t="e">
        <f t="shared" si="43"/>
        <v>#DIV/0!</v>
      </c>
      <c r="BK100" s="30" t="e">
        <f t="shared" si="43"/>
        <v>#DIV/0!</v>
      </c>
      <c r="BL100" s="30" t="e">
        <f t="shared" si="43"/>
        <v>#DIV/0!</v>
      </c>
      <c r="BM100" s="30" t="e">
        <f t="shared" si="43"/>
        <v>#DIV/0!</v>
      </c>
      <c r="BN100" s="30" t="e">
        <f t="shared" si="43"/>
        <v>#DIV/0!</v>
      </c>
      <c r="BO100" s="30" t="e">
        <f t="shared" si="43"/>
        <v>#DIV/0!</v>
      </c>
      <c r="BP100" s="30" t="e">
        <f t="shared" si="43"/>
        <v>#DIV/0!</v>
      </c>
      <c r="BQ100" s="30" t="e">
        <f t="shared" si="43"/>
        <v>#DIV/0!</v>
      </c>
      <c r="BR100" s="30" t="e">
        <f t="shared" si="43"/>
        <v>#DIV/0!</v>
      </c>
      <c r="BS100" s="30" t="e">
        <f t="shared" si="43"/>
        <v>#DIV/0!</v>
      </c>
      <c r="BT100" s="30" t="e">
        <f t="shared" si="43"/>
        <v>#DIV/0!</v>
      </c>
      <c r="BU100" s="30" t="e">
        <f t="shared" si="43"/>
        <v>#DIV/0!</v>
      </c>
      <c r="BV100" s="30" t="e">
        <f t="shared" si="43"/>
        <v>#DIV/0!</v>
      </c>
      <c r="BW100" s="30" t="e">
        <f t="shared" ref="BW100:EH100" si="44">$B$99/$C$99/$D$99/$E$99/BW83/$H$99</f>
        <v>#DIV/0!</v>
      </c>
      <c r="BX100" s="30" t="e">
        <f t="shared" si="44"/>
        <v>#DIV/0!</v>
      </c>
      <c r="BY100" s="30" t="e">
        <f t="shared" si="44"/>
        <v>#DIV/0!</v>
      </c>
      <c r="BZ100" s="30" t="e">
        <f t="shared" si="44"/>
        <v>#DIV/0!</v>
      </c>
      <c r="CA100" s="30" t="e">
        <f t="shared" si="44"/>
        <v>#DIV/0!</v>
      </c>
      <c r="CB100" s="30" t="e">
        <f t="shared" si="44"/>
        <v>#DIV/0!</v>
      </c>
      <c r="CC100" s="30" t="e">
        <f t="shared" si="44"/>
        <v>#DIV/0!</v>
      </c>
      <c r="CD100" s="30" t="e">
        <f t="shared" si="44"/>
        <v>#DIV/0!</v>
      </c>
      <c r="CE100" s="30" t="e">
        <f t="shared" si="44"/>
        <v>#DIV/0!</v>
      </c>
      <c r="CF100" s="30" t="e">
        <f t="shared" si="44"/>
        <v>#DIV/0!</v>
      </c>
      <c r="CG100" s="30" t="e">
        <f t="shared" si="44"/>
        <v>#DIV/0!</v>
      </c>
      <c r="CH100" s="30" t="e">
        <f t="shared" si="44"/>
        <v>#DIV/0!</v>
      </c>
      <c r="CI100" s="30" t="e">
        <f t="shared" si="44"/>
        <v>#DIV/0!</v>
      </c>
      <c r="CJ100" s="30" t="e">
        <f t="shared" si="44"/>
        <v>#DIV/0!</v>
      </c>
      <c r="CK100" s="30" t="e">
        <f t="shared" si="44"/>
        <v>#DIV/0!</v>
      </c>
      <c r="CL100" s="30" t="e">
        <f t="shared" si="44"/>
        <v>#DIV/0!</v>
      </c>
      <c r="CM100" s="30" t="e">
        <f t="shared" si="44"/>
        <v>#DIV/0!</v>
      </c>
      <c r="CN100" s="30" t="e">
        <f t="shared" si="44"/>
        <v>#DIV/0!</v>
      </c>
      <c r="CO100" s="30" t="e">
        <f t="shared" si="44"/>
        <v>#DIV/0!</v>
      </c>
      <c r="CP100" s="30" t="e">
        <f t="shared" si="44"/>
        <v>#DIV/0!</v>
      </c>
      <c r="CQ100" s="30" t="e">
        <f t="shared" si="44"/>
        <v>#DIV/0!</v>
      </c>
      <c r="CR100" s="30" t="e">
        <f t="shared" si="44"/>
        <v>#DIV/0!</v>
      </c>
      <c r="CS100" s="30" t="e">
        <f t="shared" si="44"/>
        <v>#DIV/0!</v>
      </c>
      <c r="CT100" s="30" t="e">
        <f t="shared" si="44"/>
        <v>#DIV/0!</v>
      </c>
      <c r="CU100" s="30" t="e">
        <f t="shared" si="44"/>
        <v>#DIV/0!</v>
      </c>
      <c r="CV100" s="30" t="e">
        <f t="shared" si="44"/>
        <v>#DIV/0!</v>
      </c>
      <c r="CW100" s="30" t="e">
        <f t="shared" si="44"/>
        <v>#DIV/0!</v>
      </c>
      <c r="CX100" s="30" t="e">
        <f t="shared" si="44"/>
        <v>#DIV/0!</v>
      </c>
      <c r="CY100" s="30" t="e">
        <f t="shared" si="44"/>
        <v>#DIV/0!</v>
      </c>
      <c r="CZ100" s="30" t="e">
        <f t="shared" si="44"/>
        <v>#DIV/0!</v>
      </c>
      <c r="DA100" s="30" t="e">
        <f t="shared" si="44"/>
        <v>#DIV/0!</v>
      </c>
      <c r="DB100" s="30" t="e">
        <f t="shared" si="44"/>
        <v>#DIV/0!</v>
      </c>
      <c r="DC100" s="30" t="e">
        <f t="shared" si="44"/>
        <v>#DIV/0!</v>
      </c>
      <c r="DD100" s="30" t="e">
        <f t="shared" si="44"/>
        <v>#DIV/0!</v>
      </c>
      <c r="DE100" s="30" t="e">
        <f t="shared" si="44"/>
        <v>#DIV/0!</v>
      </c>
      <c r="DF100" s="30" t="e">
        <f t="shared" si="44"/>
        <v>#DIV/0!</v>
      </c>
      <c r="DG100" s="30" t="e">
        <f t="shared" si="44"/>
        <v>#DIV/0!</v>
      </c>
      <c r="DH100" s="30" t="e">
        <f t="shared" si="44"/>
        <v>#DIV/0!</v>
      </c>
      <c r="DI100" s="30" t="e">
        <f t="shared" si="44"/>
        <v>#DIV/0!</v>
      </c>
      <c r="DJ100" s="30" t="e">
        <f t="shared" si="44"/>
        <v>#DIV/0!</v>
      </c>
      <c r="DK100" s="30" t="e">
        <f t="shared" si="44"/>
        <v>#DIV/0!</v>
      </c>
      <c r="DL100" s="30" t="e">
        <f t="shared" si="44"/>
        <v>#DIV/0!</v>
      </c>
      <c r="DM100" s="30" t="e">
        <f t="shared" si="44"/>
        <v>#DIV/0!</v>
      </c>
      <c r="DN100" s="30" t="e">
        <f t="shared" si="44"/>
        <v>#DIV/0!</v>
      </c>
      <c r="DO100" s="30" t="e">
        <f t="shared" si="44"/>
        <v>#DIV/0!</v>
      </c>
      <c r="DP100" s="30" t="e">
        <f t="shared" si="44"/>
        <v>#DIV/0!</v>
      </c>
      <c r="DQ100" s="30" t="e">
        <f t="shared" si="44"/>
        <v>#DIV/0!</v>
      </c>
      <c r="DR100" s="30" t="e">
        <f t="shared" si="44"/>
        <v>#DIV/0!</v>
      </c>
      <c r="DS100" s="30" t="e">
        <f t="shared" si="44"/>
        <v>#DIV/0!</v>
      </c>
      <c r="DT100" s="30" t="e">
        <f t="shared" si="44"/>
        <v>#DIV/0!</v>
      </c>
      <c r="DU100" s="30" t="e">
        <f t="shared" si="44"/>
        <v>#DIV/0!</v>
      </c>
      <c r="DV100" s="30" t="e">
        <f t="shared" si="44"/>
        <v>#DIV/0!</v>
      </c>
      <c r="DW100" s="30" t="e">
        <f t="shared" si="44"/>
        <v>#DIV/0!</v>
      </c>
      <c r="DX100" s="30" t="e">
        <f t="shared" si="44"/>
        <v>#DIV/0!</v>
      </c>
      <c r="DY100" s="30" t="e">
        <f t="shared" si="44"/>
        <v>#DIV/0!</v>
      </c>
      <c r="DZ100" s="30" t="e">
        <f t="shared" si="44"/>
        <v>#DIV/0!</v>
      </c>
      <c r="EA100" s="30" t="e">
        <f t="shared" si="44"/>
        <v>#DIV/0!</v>
      </c>
      <c r="EB100" s="30" t="e">
        <f t="shared" si="44"/>
        <v>#DIV/0!</v>
      </c>
      <c r="EC100" s="30" t="e">
        <f t="shared" si="44"/>
        <v>#DIV/0!</v>
      </c>
      <c r="ED100" s="30" t="e">
        <f t="shared" si="44"/>
        <v>#DIV/0!</v>
      </c>
      <c r="EE100" s="30" t="e">
        <f t="shared" si="44"/>
        <v>#DIV/0!</v>
      </c>
      <c r="EF100" s="30" t="e">
        <f t="shared" si="44"/>
        <v>#DIV/0!</v>
      </c>
      <c r="EG100" s="30" t="e">
        <f t="shared" si="44"/>
        <v>#DIV/0!</v>
      </c>
      <c r="EH100" s="30" t="e">
        <f t="shared" si="44"/>
        <v>#DIV/0!</v>
      </c>
      <c r="EI100" s="30" t="e">
        <f t="shared" ref="EI100:GA100" si="45">$B$99/$C$99/$D$99/$E$99/EI83/$H$99</f>
        <v>#DIV/0!</v>
      </c>
      <c r="EJ100" s="30" t="e">
        <f t="shared" si="45"/>
        <v>#DIV/0!</v>
      </c>
      <c r="EK100" s="30" t="e">
        <f t="shared" si="45"/>
        <v>#DIV/0!</v>
      </c>
      <c r="EL100" s="30" t="e">
        <f t="shared" si="45"/>
        <v>#DIV/0!</v>
      </c>
      <c r="EM100" s="30" t="e">
        <f t="shared" si="45"/>
        <v>#DIV/0!</v>
      </c>
      <c r="EN100" s="30" t="e">
        <f t="shared" si="45"/>
        <v>#DIV/0!</v>
      </c>
      <c r="EO100" s="30" t="e">
        <f t="shared" si="45"/>
        <v>#DIV/0!</v>
      </c>
      <c r="EP100" s="30" t="e">
        <f t="shared" si="45"/>
        <v>#DIV/0!</v>
      </c>
      <c r="EQ100" s="30" t="e">
        <f t="shared" si="45"/>
        <v>#DIV/0!</v>
      </c>
      <c r="ER100" s="30" t="e">
        <f t="shared" si="45"/>
        <v>#DIV/0!</v>
      </c>
      <c r="ES100" s="30" t="e">
        <f t="shared" si="45"/>
        <v>#DIV/0!</v>
      </c>
      <c r="ET100" s="30" t="e">
        <f t="shared" si="45"/>
        <v>#DIV/0!</v>
      </c>
      <c r="EU100" s="30" t="e">
        <f t="shared" si="45"/>
        <v>#DIV/0!</v>
      </c>
      <c r="EV100" s="30" t="e">
        <f t="shared" si="45"/>
        <v>#DIV/0!</v>
      </c>
      <c r="EW100" s="30" t="e">
        <f t="shared" si="45"/>
        <v>#DIV/0!</v>
      </c>
      <c r="EX100" s="30" t="e">
        <f t="shared" si="45"/>
        <v>#DIV/0!</v>
      </c>
      <c r="EY100" s="30" t="e">
        <f t="shared" si="45"/>
        <v>#DIV/0!</v>
      </c>
      <c r="EZ100" s="30" t="e">
        <f t="shared" si="45"/>
        <v>#DIV/0!</v>
      </c>
      <c r="FA100" s="30" t="e">
        <f t="shared" si="45"/>
        <v>#DIV/0!</v>
      </c>
      <c r="FB100" s="30" t="e">
        <f t="shared" si="45"/>
        <v>#DIV/0!</v>
      </c>
      <c r="FC100" s="30" t="e">
        <f t="shared" si="45"/>
        <v>#DIV/0!</v>
      </c>
      <c r="FD100" s="30" t="e">
        <f t="shared" si="45"/>
        <v>#DIV/0!</v>
      </c>
      <c r="FE100" s="30" t="e">
        <f t="shared" si="45"/>
        <v>#DIV/0!</v>
      </c>
      <c r="FF100" s="30" t="e">
        <f t="shared" si="45"/>
        <v>#DIV/0!</v>
      </c>
      <c r="FG100" s="30" t="e">
        <f t="shared" si="45"/>
        <v>#DIV/0!</v>
      </c>
      <c r="FH100" s="30" t="e">
        <f t="shared" si="45"/>
        <v>#DIV/0!</v>
      </c>
      <c r="FI100" s="30" t="e">
        <f t="shared" si="45"/>
        <v>#DIV/0!</v>
      </c>
      <c r="FJ100" s="30" t="e">
        <f t="shared" si="45"/>
        <v>#DIV/0!</v>
      </c>
      <c r="FK100" s="30" t="e">
        <f t="shared" si="45"/>
        <v>#DIV/0!</v>
      </c>
      <c r="FL100" s="30" t="e">
        <f t="shared" si="45"/>
        <v>#DIV/0!</v>
      </c>
      <c r="FM100" s="30" t="e">
        <f t="shared" si="45"/>
        <v>#DIV/0!</v>
      </c>
      <c r="FN100" s="30" t="e">
        <f t="shared" si="45"/>
        <v>#DIV/0!</v>
      </c>
      <c r="FO100" s="30" t="e">
        <f t="shared" si="45"/>
        <v>#DIV/0!</v>
      </c>
      <c r="FP100" s="30" t="e">
        <f t="shared" si="45"/>
        <v>#DIV/0!</v>
      </c>
      <c r="FQ100" s="30" t="e">
        <f t="shared" si="45"/>
        <v>#DIV/0!</v>
      </c>
      <c r="FR100" s="30" t="e">
        <f t="shared" si="45"/>
        <v>#DIV/0!</v>
      </c>
      <c r="FS100" s="30" t="e">
        <f t="shared" si="45"/>
        <v>#DIV/0!</v>
      </c>
      <c r="FT100" s="30" t="e">
        <f t="shared" si="45"/>
        <v>#DIV/0!</v>
      </c>
      <c r="FU100" s="30" t="e">
        <f t="shared" si="45"/>
        <v>#DIV/0!</v>
      </c>
      <c r="FV100" s="30" t="e">
        <f t="shared" si="45"/>
        <v>#DIV/0!</v>
      </c>
      <c r="FW100" s="30" t="e">
        <f t="shared" si="45"/>
        <v>#DIV/0!</v>
      </c>
      <c r="FX100" s="30" t="e">
        <f t="shared" si="45"/>
        <v>#DIV/0!</v>
      </c>
      <c r="FY100" s="30" t="e">
        <f t="shared" si="45"/>
        <v>#DIV/0!</v>
      </c>
      <c r="FZ100" s="30" t="e">
        <f t="shared" si="45"/>
        <v>#DIV/0!</v>
      </c>
      <c r="GA100" s="30" t="e">
        <f t="shared" si="45"/>
        <v>#DIV/0!</v>
      </c>
    </row>
    <row r="103" spans="1:183">
      <c r="F103" t="s">
        <v>42</v>
      </c>
      <c r="G103" s="30" t="e">
        <f>MAX(J99,J100)</f>
        <v>#DIV/0!</v>
      </c>
      <c r="I103" t="s">
        <v>40</v>
      </c>
      <c r="J103" s="30" t="e">
        <f>MIN($J$26,J98,MAX(J99,J100))</f>
        <v>#DIV/0!</v>
      </c>
      <c r="K103" s="30" t="e">
        <f t="shared" ref="K103:BU103" si="46">MIN($J$26,K98,MAX(K99,K100))</f>
        <v>#DIV/0!</v>
      </c>
      <c r="L103" s="30" t="e">
        <f t="shared" si="46"/>
        <v>#DIV/0!</v>
      </c>
      <c r="M103" s="30" t="e">
        <f t="shared" si="46"/>
        <v>#DIV/0!</v>
      </c>
      <c r="N103" s="30" t="e">
        <f t="shared" si="46"/>
        <v>#DIV/0!</v>
      </c>
      <c r="O103" s="30" t="e">
        <f t="shared" si="46"/>
        <v>#DIV/0!</v>
      </c>
      <c r="P103" s="30" t="e">
        <f t="shared" si="46"/>
        <v>#DIV/0!</v>
      </c>
      <c r="Q103" s="30" t="e">
        <f t="shared" si="46"/>
        <v>#DIV/0!</v>
      </c>
      <c r="R103" s="30" t="e">
        <f t="shared" si="46"/>
        <v>#DIV/0!</v>
      </c>
      <c r="S103" s="30" t="e">
        <f t="shared" si="46"/>
        <v>#DIV/0!</v>
      </c>
      <c r="T103" s="30" t="e">
        <f t="shared" si="46"/>
        <v>#DIV/0!</v>
      </c>
      <c r="U103" s="30" t="e">
        <f t="shared" si="46"/>
        <v>#DIV/0!</v>
      </c>
      <c r="V103" s="30" t="e">
        <f t="shared" si="46"/>
        <v>#DIV/0!</v>
      </c>
      <c r="W103" s="30" t="e">
        <f t="shared" si="46"/>
        <v>#DIV/0!</v>
      </c>
      <c r="X103" s="30" t="e">
        <f t="shared" si="46"/>
        <v>#DIV/0!</v>
      </c>
      <c r="Y103" s="30" t="e">
        <f t="shared" si="46"/>
        <v>#DIV/0!</v>
      </c>
      <c r="Z103" s="30" t="e">
        <f t="shared" si="46"/>
        <v>#DIV/0!</v>
      </c>
      <c r="AA103" s="30" t="e">
        <f t="shared" si="46"/>
        <v>#DIV/0!</v>
      </c>
      <c r="AB103" s="30" t="e">
        <f t="shared" si="46"/>
        <v>#DIV/0!</v>
      </c>
      <c r="AC103" s="30" t="e">
        <f t="shared" si="46"/>
        <v>#DIV/0!</v>
      </c>
      <c r="AD103" s="30" t="e">
        <f t="shared" si="46"/>
        <v>#DIV/0!</v>
      </c>
      <c r="AE103" s="30" t="e">
        <f t="shared" si="46"/>
        <v>#DIV/0!</v>
      </c>
      <c r="AF103" s="30" t="e">
        <f t="shared" si="46"/>
        <v>#DIV/0!</v>
      </c>
      <c r="AG103" s="30" t="e">
        <f t="shared" si="46"/>
        <v>#DIV/0!</v>
      </c>
      <c r="AH103" s="30" t="e">
        <f t="shared" si="46"/>
        <v>#DIV/0!</v>
      </c>
      <c r="AI103" s="30" t="e">
        <f t="shared" si="46"/>
        <v>#DIV/0!</v>
      </c>
      <c r="AJ103" s="30" t="e">
        <f t="shared" si="46"/>
        <v>#DIV/0!</v>
      </c>
      <c r="AK103" s="30" t="e">
        <f t="shared" si="46"/>
        <v>#DIV/0!</v>
      </c>
      <c r="AL103" s="30" t="e">
        <f t="shared" si="46"/>
        <v>#DIV/0!</v>
      </c>
      <c r="AM103" s="30" t="e">
        <f t="shared" si="46"/>
        <v>#DIV/0!</v>
      </c>
      <c r="AN103" s="30" t="e">
        <f t="shared" si="46"/>
        <v>#DIV/0!</v>
      </c>
      <c r="AO103" s="30" t="e">
        <f t="shared" si="46"/>
        <v>#DIV/0!</v>
      </c>
      <c r="AP103" s="59" t="e">
        <f t="shared" si="46"/>
        <v>#DIV/0!</v>
      </c>
      <c r="AQ103" s="30" t="e">
        <f t="shared" si="46"/>
        <v>#DIV/0!</v>
      </c>
      <c r="AR103" s="30" t="e">
        <f t="shared" si="46"/>
        <v>#DIV/0!</v>
      </c>
      <c r="AS103" s="30" t="e">
        <f t="shared" si="46"/>
        <v>#DIV/0!</v>
      </c>
      <c r="AT103" s="30" t="e">
        <f t="shared" si="46"/>
        <v>#DIV/0!</v>
      </c>
      <c r="AU103" s="30" t="e">
        <f t="shared" si="46"/>
        <v>#DIV/0!</v>
      </c>
      <c r="AV103" s="30" t="e">
        <f t="shared" si="46"/>
        <v>#DIV/0!</v>
      </c>
      <c r="AW103" s="30" t="e">
        <f t="shared" si="46"/>
        <v>#DIV/0!</v>
      </c>
      <c r="AX103" s="30" t="e">
        <f t="shared" si="46"/>
        <v>#DIV/0!</v>
      </c>
      <c r="AY103" s="30" t="e">
        <f t="shared" si="46"/>
        <v>#DIV/0!</v>
      </c>
      <c r="AZ103" s="30" t="e">
        <f t="shared" si="46"/>
        <v>#DIV/0!</v>
      </c>
      <c r="BA103" s="30" t="e">
        <f t="shared" si="46"/>
        <v>#DIV/0!</v>
      </c>
      <c r="BB103" s="30" t="e">
        <f t="shared" si="46"/>
        <v>#DIV/0!</v>
      </c>
      <c r="BC103" s="30" t="e">
        <f t="shared" si="46"/>
        <v>#DIV/0!</v>
      </c>
      <c r="BD103" s="30" t="e">
        <f t="shared" si="46"/>
        <v>#DIV/0!</v>
      </c>
      <c r="BE103" s="30" t="e">
        <f t="shared" si="46"/>
        <v>#DIV/0!</v>
      </c>
      <c r="BF103" s="30" t="e">
        <f t="shared" si="46"/>
        <v>#DIV/0!</v>
      </c>
      <c r="BG103" s="30" t="e">
        <f t="shared" si="46"/>
        <v>#DIV/0!</v>
      </c>
      <c r="BH103" s="30" t="e">
        <f t="shared" si="46"/>
        <v>#DIV/0!</v>
      </c>
      <c r="BI103" s="30" t="e">
        <f t="shared" si="46"/>
        <v>#DIV/0!</v>
      </c>
      <c r="BJ103" s="30" t="e">
        <f t="shared" si="46"/>
        <v>#DIV/0!</v>
      </c>
      <c r="BK103" s="30" t="e">
        <f t="shared" si="46"/>
        <v>#DIV/0!</v>
      </c>
      <c r="BL103" s="30" t="e">
        <f t="shared" si="46"/>
        <v>#DIV/0!</v>
      </c>
      <c r="BM103" s="30" t="e">
        <f t="shared" si="46"/>
        <v>#DIV/0!</v>
      </c>
      <c r="BN103" s="30" t="e">
        <f t="shared" si="46"/>
        <v>#DIV/0!</v>
      </c>
      <c r="BO103" s="30" t="e">
        <f t="shared" si="46"/>
        <v>#DIV/0!</v>
      </c>
      <c r="BP103" s="30" t="e">
        <f t="shared" si="46"/>
        <v>#DIV/0!</v>
      </c>
      <c r="BQ103" s="30" t="e">
        <f t="shared" si="46"/>
        <v>#DIV/0!</v>
      </c>
      <c r="BR103" s="30" t="e">
        <f t="shared" si="46"/>
        <v>#DIV/0!</v>
      </c>
      <c r="BS103" s="30" t="e">
        <f t="shared" si="46"/>
        <v>#DIV/0!</v>
      </c>
      <c r="BT103" s="30" t="e">
        <f t="shared" si="46"/>
        <v>#DIV/0!</v>
      </c>
      <c r="BU103" s="30" t="e">
        <f t="shared" si="46"/>
        <v>#DIV/0!</v>
      </c>
      <c r="BV103" s="30" t="e">
        <f t="shared" ref="BV103:EG103" si="47">MIN($J$26,BV98,MAX(BV99,BV100))</f>
        <v>#DIV/0!</v>
      </c>
      <c r="BW103" s="30" t="e">
        <f t="shared" si="47"/>
        <v>#DIV/0!</v>
      </c>
      <c r="BX103" s="30" t="e">
        <f t="shared" si="47"/>
        <v>#DIV/0!</v>
      </c>
      <c r="BY103" s="30" t="e">
        <f t="shared" si="47"/>
        <v>#DIV/0!</v>
      </c>
      <c r="BZ103" s="30" t="e">
        <f t="shared" si="47"/>
        <v>#DIV/0!</v>
      </c>
      <c r="CA103" s="30" t="e">
        <f t="shared" si="47"/>
        <v>#DIV/0!</v>
      </c>
      <c r="CB103" s="30" t="e">
        <f t="shared" si="47"/>
        <v>#DIV/0!</v>
      </c>
      <c r="CC103" s="30" t="e">
        <f t="shared" si="47"/>
        <v>#DIV/0!</v>
      </c>
      <c r="CD103" s="30" t="e">
        <f t="shared" si="47"/>
        <v>#DIV/0!</v>
      </c>
      <c r="CE103" s="30" t="e">
        <f t="shared" si="47"/>
        <v>#DIV/0!</v>
      </c>
      <c r="CF103" s="30" t="e">
        <f t="shared" si="47"/>
        <v>#DIV/0!</v>
      </c>
      <c r="CG103" s="30" t="e">
        <f t="shared" si="47"/>
        <v>#DIV/0!</v>
      </c>
      <c r="CH103" s="30" t="e">
        <f t="shared" si="47"/>
        <v>#DIV/0!</v>
      </c>
      <c r="CI103" s="30" t="e">
        <f t="shared" si="47"/>
        <v>#DIV/0!</v>
      </c>
      <c r="CJ103" s="30" t="e">
        <f t="shared" si="47"/>
        <v>#DIV/0!</v>
      </c>
      <c r="CK103" s="30" t="e">
        <f t="shared" si="47"/>
        <v>#DIV/0!</v>
      </c>
      <c r="CL103" s="30" t="e">
        <f t="shared" si="47"/>
        <v>#DIV/0!</v>
      </c>
      <c r="CM103" s="30" t="e">
        <f t="shared" si="47"/>
        <v>#DIV/0!</v>
      </c>
      <c r="CN103" s="30" t="e">
        <f t="shared" si="47"/>
        <v>#DIV/0!</v>
      </c>
      <c r="CO103" s="30" t="e">
        <f t="shared" si="47"/>
        <v>#DIV/0!</v>
      </c>
      <c r="CP103" s="30" t="e">
        <f t="shared" si="47"/>
        <v>#DIV/0!</v>
      </c>
      <c r="CQ103" s="30" t="e">
        <f t="shared" si="47"/>
        <v>#DIV/0!</v>
      </c>
      <c r="CR103" s="30" t="e">
        <f t="shared" si="47"/>
        <v>#DIV/0!</v>
      </c>
      <c r="CS103" s="30" t="e">
        <f t="shared" si="47"/>
        <v>#DIV/0!</v>
      </c>
      <c r="CT103" s="30" t="e">
        <f t="shared" si="47"/>
        <v>#DIV/0!</v>
      </c>
      <c r="CU103" s="30" t="e">
        <f t="shared" si="47"/>
        <v>#DIV/0!</v>
      </c>
      <c r="CV103" s="30" t="e">
        <f t="shared" si="47"/>
        <v>#DIV/0!</v>
      </c>
      <c r="CW103" s="30" t="e">
        <f t="shared" si="47"/>
        <v>#DIV/0!</v>
      </c>
      <c r="CX103" s="30" t="e">
        <f t="shared" si="47"/>
        <v>#DIV/0!</v>
      </c>
      <c r="CY103" s="30" t="e">
        <f t="shared" si="47"/>
        <v>#DIV/0!</v>
      </c>
      <c r="CZ103" s="30" t="e">
        <f t="shared" si="47"/>
        <v>#DIV/0!</v>
      </c>
      <c r="DA103" s="30" t="e">
        <f t="shared" si="47"/>
        <v>#DIV/0!</v>
      </c>
      <c r="DB103" s="30" t="e">
        <f t="shared" si="47"/>
        <v>#DIV/0!</v>
      </c>
      <c r="DC103" s="30" t="e">
        <f t="shared" si="47"/>
        <v>#DIV/0!</v>
      </c>
      <c r="DD103" s="30" t="e">
        <f t="shared" si="47"/>
        <v>#DIV/0!</v>
      </c>
      <c r="DE103" s="30" t="e">
        <f t="shared" si="47"/>
        <v>#DIV/0!</v>
      </c>
      <c r="DF103" s="30" t="e">
        <f t="shared" si="47"/>
        <v>#DIV/0!</v>
      </c>
      <c r="DG103" s="30" t="e">
        <f t="shared" si="47"/>
        <v>#DIV/0!</v>
      </c>
      <c r="DH103" s="30" t="e">
        <f t="shared" si="47"/>
        <v>#DIV/0!</v>
      </c>
      <c r="DI103" s="30" t="e">
        <f t="shared" si="47"/>
        <v>#DIV/0!</v>
      </c>
      <c r="DJ103" s="30" t="e">
        <f t="shared" si="47"/>
        <v>#DIV/0!</v>
      </c>
      <c r="DK103" s="30" t="e">
        <f t="shared" si="47"/>
        <v>#DIV/0!</v>
      </c>
      <c r="DL103" s="30" t="e">
        <f t="shared" si="47"/>
        <v>#DIV/0!</v>
      </c>
      <c r="DM103" s="30" t="e">
        <f t="shared" si="47"/>
        <v>#DIV/0!</v>
      </c>
      <c r="DN103" s="30" t="e">
        <f t="shared" si="47"/>
        <v>#DIV/0!</v>
      </c>
      <c r="DO103" s="30" t="e">
        <f t="shared" si="47"/>
        <v>#DIV/0!</v>
      </c>
      <c r="DP103" s="30" t="e">
        <f t="shared" si="47"/>
        <v>#DIV/0!</v>
      </c>
      <c r="DQ103" s="30" t="e">
        <f t="shared" si="47"/>
        <v>#DIV/0!</v>
      </c>
      <c r="DR103" s="30" t="e">
        <f t="shared" si="47"/>
        <v>#DIV/0!</v>
      </c>
      <c r="DS103" s="30" t="e">
        <f t="shared" si="47"/>
        <v>#DIV/0!</v>
      </c>
      <c r="DT103" s="30" t="e">
        <f t="shared" si="47"/>
        <v>#DIV/0!</v>
      </c>
      <c r="DU103" s="30" t="e">
        <f t="shared" si="47"/>
        <v>#DIV/0!</v>
      </c>
      <c r="DV103" s="30" t="e">
        <f t="shared" si="47"/>
        <v>#DIV/0!</v>
      </c>
      <c r="DW103" s="30" t="e">
        <f t="shared" si="47"/>
        <v>#DIV/0!</v>
      </c>
      <c r="DX103" s="30" t="e">
        <f t="shared" si="47"/>
        <v>#DIV/0!</v>
      </c>
      <c r="DY103" s="30" t="e">
        <f t="shared" si="47"/>
        <v>#DIV/0!</v>
      </c>
      <c r="DZ103" s="30" t="e">
        <f t="shared" si="47"/>
        <v>#DIV/0!</v>
      </c>
      <c r="EA103" s="30" t="e">
        <f t="shared" si="47"/>
        <v>#DIV/0!</v>
      </c>
      <c r="EB103" s="30" t="e">
        <f t="shared" si="47"/>
        <v>#DIV/0!</v>
      </c>
      <c r="EC103" s="30" t="e">
        <f t="shared" si="47"/>
        <v>#DIV/0!</v>
      </c>
      <c r="ED103" s="30" t="e">
        <f t="shared" si="47"/>
        <v>#DIV/0!</v>
      </c>
      <c r="EE103" s="30" t="e">
        <f t="shared" si="47"/>
        <v>#DIV/0!</v>
      </c>
      <c r="EF103" s="30" t="e">
        <f t="shared" si="47"/>
        <v>#DIV/0!</v>
      </c>
      <c r="EG103" s="30" t="e">
        <f t="shared" si="47"/>
        <v>#DIV/0!</v>
      </c>
      <c r="EH103" s="30" t="e">
        <f t="shared" ref="EH103:GA103" si="48">MIN($J$26,EH98,MAX(EH99,EH100))</f>
        <v>#DIV/0!</v>
      </c>
      <c r="EI103" s="30" t="e">
        <f t="shared" si="48"/>
        <v>#DIV/0!</v>
      </c>
      <c r="EJ103" s="30" t="e">
        <f t="shared" si="48"/>
        <v>#DIV/0!</v>
      </c>
      <c r="EK103" s="30" t="e">
        <f t="shared" si="48"/>
        <v>#DIV/0!</v>
      </c>
      <c r="EL103" s="30" t="e">
        <f t="shared" si="48"/>
        <v>#DIV/0!</v>
      </c>
      <c r="EM103" s="30" t="e">
        <f t="shared" si="48"/>
        <v>#DIV/0!</v>
      </c>
      <c r="EN103" s="30" t="e">
        <f t="shared" si="48"/>
        <v>#DIV/0!</v>
      </c>
      <c r="EO103" s="30" t="e">
        <f t="shared" si="48"/>
        <v>#DIV/0!</v>
      </c>
      <c r="EP103" s="30" t="e">
        <f t="shared" si="48"/>
        <v>#DIV/0!</v>
      </c>
      <c r="EQ103" s="30" t="e">
        <f t="shared" si="48"/>
        <v>#DIV/0!</v>
      </c>
      <c r="ER103" s="30" t="e">
        <f t="shared" si="48"/>
        <v>#DIV/0!</v>
      </c>
      <c r="ES103" s="30" t="e">
        <f t="shared" si="48"/>
        <v>#DIV/0!</v>
      </c>
      <c r="ET103" s="30" t="e">
        <f t="shared" si="48"/>
        <v>#DIV/0!</v>
      </c>
      <c r="EU103" s="30" t="e">
        <f t="shared" si="48"/>
        <v>#DIV/0!</v>
      </c>
      <c r="EV103" s="30" t="e">
        <f t="shared" si="48"/>
        <v>#DIV/0!</v>
      </c>
      <c r="EW103" s="30" t="e">
        <f t="shared" si="48"/>
        <v>#DIV/0!</v>
      </c>
      <c r="EX103" s="30" t="e">
        <f t="shared" si="48"/>
        <v>#DIV/0!</v>
      </c>
      <c r="EY103" s="30" t="e">
        <f t="shared" si="48"/>
        <v>#DIV/0!</v>
      </c>
      <c r="EZ103" s="30" t="e">
        <f t="shared" si="48"/>
        <v>#DIV/0!</v>
      </c>
      <c r="FA103" s="30" t="e">
        <f t="shared" si="48"/>
        <v>#DIV/0!</v>
      </c>
      <c r="FB103" s="30" t="e">
        <f t="shared" si="48"/>
        <v>#DIV/0!</v>
      </c>
      <c r="FC103" s="30" t="e">
        <f t="shared" si="48"/>
        <v>#DIV/0!</v>
      </c>
      <c r="FD103" s="30" t="e">
        <f t="shared" si="48"/>
        <v>#DIV/0!</v>
      </c>
      <c r="FE103" s="30" t="e">
        <f t="shared" si="48"/>
        <v>#DIV/0!</v>
      </c>
      <c r="FF103" s="30" t="e">
        <f t="shared" si="48"/>
        <v>#DIV/0!</v>
      </c>
      <c r="FG103" s="30" t="e">
        <f t="shared" si="48"/>
        <v>#DIV/0!</v>
      </c>
      <c r="FH103" s="30" t="e">
        <f t="shared" si="48"/>
        <v>#DIV/0!</v>
      </c>
      <c r="FI103" s="30" t="e">
        <f t="shared" si="48"/>
        <v>#DIV/0!</v>
      </c>
      <c r="FJ103" s="30" t="e">
        <f t="shared" si="48"/>
        <v>#DIV/0!</v>
      </c>
      <c r="FK103" s="30" t="e">
        <f t="shared" si="48"/>
        <v>#DIV/0!</v>
      </c>
      <c r="FL103" s="30" t="e">
        <f t="shared" si="48"/>
        <v>#DIV/0!</v>
      </c>
      <c r="FM103" s="30" t="e">
        <f t="shared" si="48"/>
        <v>#DIV/0!</v>
      </c>
      <c r="FN103" s="30" t="e">
        <f t="shared" si="48"/>
        <v>#DIV/0!</v>
      </c>
      <c r="FO103" s="30" t="e">
        <f t="shared" si="48"/>
        <v>#DIV/0!</v>
      </c>
      <c r="FP103" s="30" t="e">
        <f t="shared" si="48"/>
        <v>#DIV/0!</v>
      </c>
      <c r="FQ103" s="30" t="e">
        <f t="shared" si="48"/>
        <v>#DIV/0!</v>
      </c>
      <c r="FR103" s="30" t="e">
        <f t="shared" si="48"/>
        <v>#DIV/0!</v>
      </c>
      <c r="FS103" s="30" t="e">
        <f t="shared" si="48"/>
        <v>#DIV/0!</v>
      </c>
      <c r="FT103" s="30" t="e">
        <f t="shared" si="48"/>
        <v>#DIV/0!</v>
      </c>
      <c r="FU103" s="30" t="e">
        <f t="shared" si="48"/>
        <v>#DIV/0!</v>
      </c>
      <c r="FV103" s="30" t="e">
        <f t="shared" si="48"/>
        <v>#DIV/0!</v>
      </c>
      <c r="FW103" s="30" t="e">
        <f t="shared" si="48"/>
        <v>#DIV/0!</v>
      </c>
      <c r="FX103" s="30" t="e">
        <f t="shared" si="48"/>
        <v>#DIV/0!</v>
      </c>
      <c r="FY103" s="30" t="e">
        <f t="shared" si="48"/>
        <v>#DIV/0!</v>
      </c>
      <c r="FZ103" s="30" t="e">
        <f t="shared" si="48"/>
        <v>#DIV/0!</v>
      </c>
      <c r="GA103" s="30" t="e">
        <f t="shared" si="48"/>
        <v>#DIV/0!</v>
      </c>
    </row>
    <row r="104" spans="1:183">
      <c r="I104" t="s">
        <v>33</v>
      </c>
      <c r="J104">
        <f>J83</f>
        <v>45</v>
      </c>
      <c r="K104">
        <f t="shared" ref="K104:BU104" si="49">K86</f>
        <v>51</v>
      </c>
      <c r="L104">
        <f>L86</f>
        <v>57</v>
      </c>
      <c r="M104">
        <f t="shared" si="49"/>
        <v>63</v>
      </c>
      <c r="N104">
        <f t="shared" si="49"/>
        <v>69</v>
      </c>
      <c r="O104">
        <f t="shared" si="49"/>
        <v>75</v>
      </c>
      <c r="P104">
        <f t="shared" si="49"/>
        <v>81</v>
      </c>
      <c r="Q104">
        <f t="shared" si="49"/>
        <v>87</v>
      </c>
      <c r="R104">
        <f t="shared" si="49"/>
        <v>93</v>
      </c>
      <c r="S104">
        <f t="shared" si="49"/>
        <v>99</v>
      </c>
      <c r="T104">
        <f t="shared" si="49"/>
        <v>105</v>
      </c>
      <c r="U104">
        <f t="shared" si="49"/>
        <v>111</v>
      </c>
      <c r="V104">
        <f t="shared" si="49"/>
        <v>117</v>
      </c>
      <c r="W104">
        <f t="shared" si="49"/>
        <v>123</v>
      </c>
      <c r="X104">
        <f t="shared" si="49"/>
        <v>129</v>
      </c>
      <c r="Y104">
        <f t="shared" si="49"/>
        <v>135</v>
      </c>
      <c r="Z104">
        <f t="shared" si="49"/>
        <v>141</v>
      </c>
      <c r="AA104">
        <f t="shared" si="49"/>
        <v>147</v>
      </c>
      <c r="AB104">
        <f t="shared" si="49"/>
        <v>153</v>
      </c>
      <c r="AC104">
        <f t="shared" si="49"/>
        <v>159</v>
      </c>
      <c r="AD104">
        <f t="shared" si="49"/>
        <v>165</v>
      </c>
      <c r="AE104">
        <f t="shared" si="49"/>
        <v>171</v>
      </c>
      <c r="AF104">
        <f t="shared" si="49"/>
        <v>177</v>
      </c>
      <c r="AG104">
        <f t="shared" si="49"/>
        <v>183</v>
      </c>
      <c r="AH104">
        <f t="shared" si="49"/>
        <v>189</v>
      </c>
      <c r="AI104">
        <f t="shared" si="49"/>
        <v>195</v>
      </c>
      <c r="AJ104">
        <f t="shared" si="49"/>
        <v>201</v>
      </c>
      <c r="AK104">
        <f t="shared" si="49"/>
        <v>207</v>
      </c>
      <c r="AL104">
        <f t="shared" si="49"/>
        <v>213</v>
      </c>
      <c r="AM104">
        <f t="shared" si="49"/>
        <v>219</v>
      </c>
      <c r="AN104">
        <f t="shared" si="49"/>
        <v>225</v>
      </c>
      <c r="AO104">
        <f t="shared" si="49"/>
        <v>231</v>
      </c>
      <c r="AP104" s="54">
        <f t="shared" si="49"/>
        <v>237</v>
      </c>
      <c r="AQ104">
        <f t="shared" si="49"/>
        <v>243</v>
      </c>
      <c r="AR104">
        <f t="shared" si="49"/>
        <v>249</v>
      </c>
      <c r="AS104">
        <f t="shared" si="49"/>
        <v>255</v>
      </c>
      <c r="AT104">
        <f t="shared" si="49"/>
        <v>261</v>
      </c>
      <c r="AU104">
        <f t="shared" si="49"/>
        <v>267</v>
      </c>
      <c r="AV104">
        <f t="shared" si="49"/>
        <v>273</v>
      </c>
      <c r="AW104">
        <f t="shared" si="49"/>
        <v>279</v>
      </c>
      <c r="AX104">
        <f t="shared" si="49"/>
        <v>285</v>
      </c>
      <c r="AY104">
        <f t="shared" si="49"/>
        <v>291</v>
      </c>
      <c r="AZ104">
        <f t="shared" si="49"/>
        <v>297</v>
      </c>
      <c r="BA104">
        <f t="shared" si="49"/>
        <v>303</v>
      </c>
      <c r="BB104">
        <f t="shared" si="49"/>
        <v>309</v>
      </c>
      <c r="BC104">
        <f t="shared" si="49"/>
        <v>315</v>
      </c>
      <c r="BD104">
        <f t="shared" si="49"/>
        <v>321</v>
      </c>
      <c r="BE104">
        <f t="shared" si="49"/>
        <v>327</v>
      </c>
      <c r="BF104">
        <f t="shared" si="49"/>
        <v>333</v>
      </c>
      <c r="BG104">
        <f t="shared" si="49"/>
        <v>339</v>
      </c>
      <c r="BH104">
        <f t="shared" si="49"/>
        <v>345</v>
      </c>
      <c r="BI104">
        <f t="shared" si="49"/>
        <v>351</v>
      </c>
      <c r="BJ104">
        <f t="shared" si="49"/>
        <v>357</v>
      </c>
      <c r="BK104">
        <f t="shared" si="49"/>
        <v>363</v>
      </c>
      <c r="BL104">
        <f t="shared" si="49"/>
        <v>369</v>
      </c>
      <c r="BM104">
        <f t="shared" si="49"/>
        <v>375</v>
      </c>
      <c r="BN104">
        <f t="shared" si="49"/>
        <v>381</v>
      </c>
      <c r="BO104">
        <f t="shared" si="49"/>
        <v>387</v>
      </c>
      <c r="BP104">
        <f t="shared" si="49"/>
        <v>393</v>
      </c>
      <c r="BQ104">
        <f t="shared" si="49"/>
        <v>399</v>
      </c>
      <c r="BR104">
        <f t="shared" si="49"/>
        <v>405</v>
      </c>
      <c r="BS104">
        <f t="shared" si="49"/>
        <v>411</v>
      </c>
      <c r="BT104">
        <f t="shared" si="49"/>
        <v>417</v>
      </c>
      <c r="BU104">
        <f t="shared" si="49"/>
        <v>423</v>
      </c>
      <c r="BV104">
        <f t="shared" ref="BV104:EG104" si="50">BV86</f>
        <v>429</v>
      </c>
      <c r="BW104">
        <f t="shared" si="50"/>
        <v>435</v>
      </c>
      <c r="BX104">
        <f t="shared" si="50"/>
        <v>441</v>
      </c>
      <c r="BY104">
        <f t="shared" si="50"/>
        <v>447</v>
      </c>
      <c r="BZ104">
        <f t="shared" si="50"/>
        <v>453</v>
      </c>
      <c r="CA104">
        <f t="shared" si="50"/>
        <v>459</v>
      </c>
      <c r="CB104">
        <f t="shared" si="50"/>
        <v>465</v>
      </c>
      <c r="CC104">
        <f t="shared" si="50"/>
        <v>471</v>
      </c>
      <c r="CD104">
        <f t="shared" si="50"/>
        <v>477</v>
      </c>
      <c r="CE104">
        <f t="shared" si="50"/>
        <v>483</v>
      </c>
      <c r="CF104">
        <f t="shared" si="50"/>
        <v>489</v>
      </c>
      <c r="CG104">
        <f t="shared" si="50"/>
        <v>495</v>
      </c>
      <c r="CH104">
        <f t="shared" si="50"/>
        <v>501</v>
      </c>
      <c r="CI104">
        <f t="shared" si="50"/>
        <v>507</v>
      </c>
      <c r="CJ104">
        <f t="shared" si="50"/>
        <v>513</v>
      </c>
      <c r="CK104">
        <f t="shared" si="50"/>
        <v>519</v>
      </c>
      <c r="CL104">
        <f t="shared" si="50"/>
        <v>525</v>
      </c>
      <c r="CM104">
        <f t="shared" si="50"/>
        <v>531</v>
      </c>
      <c r="CN104">
        <f t="shared" si="50"/>
        <v>537</v>
      </c>
      <c r="CO104">
        <f t="shared" si="50"/>
        <v>543</v>
      </c>
      <c r="CP104">
        <f t="shared" si="50"/>
        <v>549</v>
      </c>
      <c r="CQ104">
        <f t="shared" si="50"/>
        <v>555</v>
      </c>
      <c r="CR104">
        <f t="shared" si="50"/>
        <v>561</v>
      </c>
      <c r="CS104">
        <f t="shared" si="50"/>
        <v>567</v>
      </c>
      <c r="CT104">
        <f t="shared" si="50"/>
        <v>573</v>
      </c>
      <c r="CU104">
        <f t="shared" si="50"/>
        <v>579</v>
      </c>
      <c r="CV104">
        <f t="shared" si="50"/>
        <v>585</v>
      </c>
      <c r="CW104">
        <f t="shared" si="50"/>
        <v>591</v>
      </c>
      <c r="CX104">
        <f t="shared" si="50"/>
        <v>597</v>
      </c>
      <c r="CY104">
        <f t="shared" si="50"/>
        <v>603</v>
      </c>
      <c r="CZ104">
        <f t="shared" si="50"/>
        <v>609</v>
      </c>
      <c r="DA104">
        <f t="shared" si="50"/>
        <v>615</v>
      </c>
      <c r="DB104">
        <f t="shared" si="50"/>
        <v>621</v>
      </c>
      <c r="DC104">
        <f t="shared" si="50"/>
        <v>627</v>
      </c>
      <c r="DD104">
        <f t="shared" si="50"/>
        <v>633</v>
      </c>
      <c r="DE104">
        <f t="shared" si="50"/>
        <v>639</v>
      </c>
      <c r="DF104">
        <f t="shared" si="50"/>
        <v>645</v>
      </c>
      <c r="DG104">
        <f t="shared" si="50"/>
        <v>651</v>
      </c>
      <c r="DH104">
        <f t="shared" si="50"/>
        <v>657</v>
      </c>
      <c r="DI104">
        <f t="shared" si="50"/>
        <v>663</v>
      </c>
      <c r="DJ104">
        <f t="shared" si="50"/>
        <v>669</v>
      </c>
      <c r="DK104">
        <f t="shared" si="50"/>
        <v>675</v>
      </c>
      <c r="DL104">
        <f t="shared" si="50"/>
        <v>681</v>
      </c>
      <c r="DM104">
        <f t="shared" si="50"/>
        <v>687</v>
      </c>
      <c r="DN104">
        <f t="shared" si="50"/>
        <v>693</v>
      </c>
      <c r="DO104">
        <f t="shared" si="50"/>
        <v>699</v>
      </c>
      <c r="DP104">
        <f t="shared" si="50"/>
        <v>705</v>
      </c>
      <c r="DQ104">
        <f t="shared" si="50"/>
        <v>711</v>
      </c>
      <c r="DR104">
        <f t="shared" si="50"/>
        <v>717</v>
      </c>
      <c r="DS104">
        <f t="shared" si="50"/>
        <v>723</v>
      </c>
      <c r="DT104">
        <f t="shared" si="50"/>
        <v>729</v>
      </c>
      <c r="DU104">
        <f t="shared" si="50"/>
        <v>735</v>
      </c>
      <c r="DV104">
        <f t="shared" si="50"/>
        <v>741</v>
      </c>
      <c r="DW104">
        <f t="shared" si="50"/>
        <v>747</v>
      </c>
      <c r="DX104">
        <f t="shared" si="50"/>
        <v>753</v>
      </c>
      <c r="DY104">
        <f t="shared" si="50"/>
        <v>759</v>
      </c>
      <c r="DZ104">
        <f t="shared" si="50"/>
        <v>765</v>
      </c>
      <c r="EA104">
        <f t="shared" si="50"/>
        <v>771</v>
      </c>
      <c r="EB104">
        <f t="shared" si="50"/>
        <v>777</v>
      </c>
      <c r="EC104">
        <f t="shared" si="50"/>
        <v>783</v>
      </c>
      <c r="ED104">
        <f t="shared" si="50"/>
        <v>789</v>
      </c>
      <c r="EE104">
        <f t="shared" si="50"/>
        <v>795</v>
      </c>
      <c r="EF104">
        <f t="shared" si="50"/>
        <v>801</v>
      </c>
      <c r="EG104">
        <f t="shared" si="50"/>
        <v>807</v>
      </c>
      <c r="EH104">
        <f t="shared" ref="EH104:GA104" si="51">EH86</f>
        <v>813</v>
      </c>
      <c r="EI104">
        <f t="shared" si="51"/>
        <v>819</v>
      </c>
      <c r="EJ104">
        <f t="shared" si="51"/>
        <v>825</v>
      </c>
      <c r="EK104">
        <f t="shared" si="51"/>
        <v>831</v>
      </c>
      <c r="EL104">
        <f t="shared" si="51"/>
        <v>837</v>
      </c>
      <c r="EM104">
        <f t="shared" si="51"/>
        <v>843</v>
      </c>
      <c r="EN104">
        <f t="shared" si="51"/>
        <v>849</v>
      </c>
      <c r="EO104">
        <f t="shared" si="51"/>
        <v>855</v>
      </c>
      <c r="EP104">
        <f t="shared" si="51"/>
        <v>861</v>
      </c>
      <c r="EQ104">
        <f t="shared" si="51"/>
        <v>867</v>
      </c>
      <c r="ER104">
        <f t="shared" si="51"/>
        <v>873</v>
      </c>
      <c r="ES104">
        <f t="shared" si="51"/>
        <v>879</v>
      </c>
      <c r="ET104">
        <f t="shared" si="51"/>
        <v>885</v>
      </c>
      <c r="EU104">
        <f t="shared" si="51"/>
        <v>891</v>
      </c>
      <c r="EV104">
        <f t="shared" si="51"/>
        <v>897</v>
      </c>
      <c r="EW104">
        <f t="shared" si="51"/>
        <v>903</v>
      </c>
      <c r="EX104">
        <f t="shared" si="51"/>
        <v>909</v>
      </c>
      <c r="EY104">
        <f t="shared" si="51"/>
        <v>915</v>
      </c>
      <c r="EZ104">
        <f t="shared" si="51"/>
        <v>921</v>
      </c>
      <c r="FA104">
        <f t="shared" si="51"/>
        <v>927</v>
      </c>
      <c r="FB104">
        <f t="shared" si="51"/>
        <v>933</v>
      </c>
      <c r="FC104">
        <f t="shared" si="51"/>
        <v>939</v>
      </c>
      <c r="FD104">
        <f t="shared" si="51"/>
        <v>945</v>
      </c>
      <c r="FE104">
        <f t="shared" si="51"/>
        <v>951</v>
      </c>
      <c r="FF104">
        <f t="shared" si="51"/>
        <v>957</v>
      </c>
      <c r="FG104">
        <f t="shared" si="51"/>
        <v>963</v>
      </c>
      <c r="FH104">
        <f t="shared" si="51"/>
        <v>969</v>
      </c>
      <c r="FI104">
        <f t="shared" si="51"/>
        <v>975</v>
      </c>
      <c r="FJ104">
        <f t="shared" si="51"/>
        <v>981</v>
      </c>
      <c r="FK104">
        <f t="shared" si="51"/>
        <v>987</v>
      </c>
      <c r="FL104">
        <f t="shared" si="51"/>
        <v>993</v>
      </c>
      <c r="FM104">
        <f t="shared" si="51"/>
        <v>999</v>
      </c>
      <c r="FN104">
        <f t="shared" si="51"/>
        <v>1005</v>
      </c>
      <c r="FO104">
        <f t="shared" si="51"/>
        <v>1011</v>
      </c>
      <c r="FP104">
        <f t="shared" si="51"/>
        <v>1017</v>
      </c>
      <c r="FQ104">
        <f t="shared" si="51"/>
        <v>1023</v>
      </c>
      <c r="FR104">
        <f t="shared" si="51"/>
        <v>1029</v>
      </c>
      <c r="FS104">
        <f t="shared" si="51"/>
        <v>1035</v>
      </c>
      <c r="FT104">
        <f t="shared" si="51"/>
        <v>1041</v>
      </c>
      <c r="FU104">
        <f t="shared" si="51"/>
        <v>1047</v>
      </c>
      <c r="FV104">
        <f t="shared" si="51"/>
        <v>1053</v>
      </c>
      <c r="FW104">
        <f t="shared" si="51"/>
        <v>1059</v>
      </c>
      <c r="FX104">
        <f t="shared" si="51"/>
        <v>1065</v>
      </c>
      <c r="FY104">
        <f t="shared" si="51"/>
        <v>1071</v>
      </c>
      <c r="FZ104">
        <f t="shared" si="51"/>
        <v>1077</v>
      </c>
      <c r="GA104">
        <f t="shared" si="51"/>
        <v>1083</v>
      </c>
    </row>
    <row r="105" spans="1:183">
      <c r="I105" t="s">
        <v>35</v>
      </c>
      <c r="J105" s="53" t="e">
        <f>$B$90/J103/$E$99/J83/$H$99</f>
        <v>#DIV/0!</v>
      </c>
      <c r="K105" s="53" t="e">
        <f t="shared" ref="K105:BV105" si="52">$B$90/K103/$E$99/K83/$H$99</f>
        <v>#DIV/0!</v>
      </c>
      <c r="L105" s="53" t="e">
        <f t="shared" si="52"/>
        <v>#DIV/0!</v>
      </c>
      <c r="M105" s="53" t="e">
        <f t="shared" si="52"/>
        <v>#DIV/0!</v>
      </c>
      <c r="N105" s="53" t="e">
        <f t="shared" si="52"/>
        <v>#DIV/0!</v>
      </c>
      <c r="O105" s="53" t="e">
        <f t="shared" si="52"/>
        <v>#DIV/0!</v>
      </c>
      <c r="P105" s="53" t="e">
        <f t="shared" si="52"/>
        <v>#DIV/0!</v>
      </c>
      <c r="Q105" s="53" t="e">
        <f t="shared" si="52"/>
        <v>#DIV/0!</v>
      </c>
      <c r="R105" s="53" t="e">
        <f t="shared" si="52"/>
        <v>#DIV/0!</v>
      </c>
      <c r="S105" s="53" t="e">
        <f t="shared" si="52"/>
        <v>#DIV/0!</v>
      </c>
      <c r="T105" s="53" t="e">
        <f t="shared" si="52"/>
        <v>#DIV/0!</v>
      </c>
      <c r="U105" s="53" t="e">
        <f t="shared" si="52"/>
        <v>#DIV/0!</v>
      </c>
      <c r="V105" s="53" t="e">
        <f t="shared" si="52"/>
        <v>#DIV/0!</v>
      </c>
      <c r="W105" s="53" t="e">
        <f t="shared" si="52"/>
        <v>#DIV/0!</v>
      </c>
      <c r="X105" s="53" t="e">
        <f t="shared" si="52"/>
        <v>#DIV/0!</v>
      </c>
      <c r="Y105" s="53" t="e">
        <f t="shared" si="52"/>
        <v>#DIV/0!</v>
      </c>
      <c r="Z105" s="53" t="e">
        <f t="shared" si="52"/>
        <v>#DIV/0!</v>
      </c>
      <c r="AA105" s="53" t="e">
        <f t="shared" si="52"/>
        <v>#DIV/0!</v>
      </c>
      <c r="AB105" s="53" t="e">
        <f t="shared" si="52"/>
        <v>#DIV/0!</v>
      </c>
      <c r="AC105" s="53" t="e">
        <f t="shared" si="52"/>
        <v>#DIV/0!</v>
      </c>
      <c r="AD105" s="53" t="e">
        <f t="shared" si="52"/>
        <v>#DIV/0!</v>
      </c>
      <c r="AE105" s="53" t="e">
        <f t="shared" si="52"/>
        <v>#DIV/0!</v>
      </c>
      <c r="AF105" s="53" t="e">
        <f t="shared" si="52"/>
        <v>#DIV/0!</v>
      </c>
      <c r="AG105" s="53" t="e">
        <f t="shared" si="52"/>
        <v>#DIV/0!</v>
      </c>
      <c r="AH105" s="53" t="e">
        <f t="shared" si="52"/>
        <v>#DIV/0!</v>
      </c>
      <c r="AI105" s="53" t="e">
        <f t="shared" si="52"/>
        <v>#DIV/0!</v>
      </c>
      <c r="AJ105" s="53" t="e">
        <f t="shared" si="52"/>
        <v>#DIV/0!</v>
      </c>
      <c r="AK105" s="53" t="e">
        <f t="shared" si="52"/>
        <v>#DIV/0!</v>
      </c>
      <c r="AL105" s="53" t="e">
        <f t="shared" si="52"/>
        <v>#DIV/0!</v>
      </c>
      <c r="AM105" s="53" t="e">
        <f t="shared" si="52"/>
        <v>#DIV/0!</v>
      </c>
      <c r="AN105" s="53" t="e">
        <f t="shared" si="52"/>
        <v>#DIV/0!</v>
      </c>
      <c r="AO105" s="53" t="e">
        <f t="shared" si="52"/>
        <v>#DIV/0!</v>
      </c>
      <c r="AP105" s="53" t="e">
        <f t="shared" si="52"/>
        <v>#DIV/0!</v>
      </c>
      <c r="AQ105" s="53" t="e">
        <f t="shared" si="52"/>
        <v>#DIV/0!</v>
      </c>
      <c r="AR105" s="53" t="e">
        <f t="shared" si="52"/>
        <v>#DIV/0!</v>
      </c>
      <c r="AS105" s="53" t="e">
        <f t="shared" si="52"/>
        <v>#DIV/0!</v>
      </c>
      <c r="AT105" s="53" t="e">
        <f t="shared" si="52"/>
        <v>#DIV/0!</v>
      </c>
      <c r="AU105" s="53" t="e">
        <f t="shared" si="52"/>
        <v>#DIV/0!</v>
      </c>
      <c r="AV105" s="53" t="e">
        <f t="shared" si="52"/>
        <v>#DIV/0!</v>
      </c>
      <c r="AW105" s="53" t="e">
        <f t="shared" si="52"/>
        <v>#DIV/0!</v>
      </c>
      <c r="AX105" s="53" t="e">
        <f t="shared" si="52"/>
        <v>#DIV/0!</v>
      </c>
      <c r="AY105" s="53" t="e">
        <f t="shared" si="52"/>
        <v>#DIV/0!</v>
      </c>
      <c r="AZ105" s="53" t="e">
        <f t="shared" si="52"/>
        <v>#DIV/0!</v>
      </c>
      <c r="BA105" s="53" t="e">
        <f t="shared" si="52"/>
        <v>#DIV/0!</v>
      </c>
      <c r="BB105" s="53" t="e">
        <f t="shared" si="52"/>
        <v>#DIV/0!</v>
      </c>
      <c r="BC105" s="53" t="e">
        <f t="shared" si="52"/>
        <v>#DIV/0!</v>
      </c>
      <c r="BD105" s="53" t="e">
        <f t="shared" si="52"/>
        <v>#DIV/0!</v>
      </c>
      <c r="BE105" s="53" t="e">
        <f t="shared" si="52"/>
        <v>#DIV/0!</v>
      </c>
      <c r="BF105" s="53" t="e">
        <f t="shared" si="52"/>
        <v>#DIV/0!</v>
      </c>
      <c r="BG105" s="53" t="e">
        <f t="shared" si="52"/>
        <v>#DIV/0!</v>
      </c>
      <c r="BH105" s="53" t="e">
        <f t="shared" si="52"/>
        <v>#DIV/0!</v>
      </c>
      <c r="BI105" s="53" t="e">
        <f t="shared" si="52"/>
        <v>#DIV/0!</v>
      </c>
      <c r="BJ105" s="53" t="e">
        <f t="shared" si="52"/>
        <v>#DIV/0!</v>
      </c>
      <c r="BK105" s="53" t="e">
        <f t="shared" si="52"/>
        <v>#DIV/0!</v>
      </c>
      <c r="BL105" s="53" t="e">
        <f t="shared" si="52"/>
        <v>#DIV/0!</v>
      </c>
      <c r="BM105" s="53" t="e">
        <f t="shared" si="52"/>
        <v>#DIV/0!</v>
      </c>
      <c r="BN105" s="53" t="e">
        <f t="shared" si="52"/>
        <v>#DIV/0!</v>
      </c>
      <c r="BO105" s="53" t="e">
        <f t="shared" si="52"/>
        <v>#DIV/0!</v>
      </c>
      <c r="BP105" s="53" t="e">
        <f t="shared" si="52"/>
        <v>#DIV/0!</v>
      </c>
      <c r="BQ105" s="53" t="e">
        <f t="shared" si="52"/>
        <v>#DIV/0!</v>
      </c>
      <c r="BR105" s="53" t="e">
        <f t="shared" si="52"/>
        <v>#DIV/0!</v>
      </c>
      <c r="BS105" s="53" t="e">
        <f t="shared" si="52"/>
        <v>#DIV/0!</v>
      </c>
      <c r="BT105" s="53" t="e">
        <f t="shared" si="52"/>
        <v>#DIV/0!</v>
      </c>
      <c r="BU105" s="53" t="e">
        <f t="shared" si="52"/>
        <v>#DIV/0!</v>
      </c>
      <c r="BV105" s="53" t="e">
        <f t="shared" si="52"/>
        <v>#DIV/0!</v>
      </c>
      <c r="BW105" s="53" t="e">
        <f t="shared" ref="BW105:EH105" si="53">$B$90/BW103/$E$99/BW83/$H$99</f>
        <v>#DIV/0!</v>
      </c>
      <c r="BX105" s="53" t="e">
        <f t="shared" si="53"/>
        <v>#DIV/0!</v>
      </c>
      <c r="BY105" s="53" t="e">
        <f t="shared" si="53"/>
        <v>#DIV/0!</v>
      </c>
      <c r="BZ105" s="53" t="e">
        <f t="shared" si="53"/>
        <v>#DIV/0!</v>
      </c>
      <c r="CA105" s="53" t="e">
        <f t="shared" si="53"/>
        <v>#DIV/0!</v>
      </c>
      <c r="CB105" s="53" t="e">
        <f t="shared" si="53"/>
        <v>#DIV/0!</v>
      </c>
      <c r="CC105" s="53" t="e">
        <f t="shared" si="53"/>
        <v>#DIV/0!</v>
      </c>
      <c r="CD105" s="53" t="e">
        <f t="shared" si="53"/>
        <v>#DIV/0!</v>
      </c>
      <c r="CE105" s="53" t="e">
        <f t="shared" si="53"/>
        <v>#DIV/0!</v>
      </c>
      <c r="CF105" s="53" t="e">
        <f t="shared" si="53"/>
        <v>#DIV/0!</v>
      </c>
      <c r="CG105" s="53" t="e">
        <f t="shared" si="53"/>
        <v>#DIV/0!</v>
      </c>
      <c r="CH105" s="53" t="e">
        <f t="shared" si="53"/>
        <v>#DIV/0!</v>
      </c>
      <c r="CI105" s="53" t="e">
        <f t="shared" si="53"/>
        <v>#DIV/0!</v>
      </c>
      <c r="CJ105" s="53" t="e">
        <f t="shared" si="53"/>
        <v>#DIV/0!</v>
      </c>
      <c r="CK105" s="53" t="e">
        <f t="shared" si="53"/>
        <v>#DIV/0!</v>
      </c>
      <c r="CL105" s="53" t="e">
        <f t="shared" si="53"/>
        <v>#DIV/0!</v>
      </c>
      <c r="CM105" s="53" t="e">
        <f t="shared" si="53"/>
        <v>#DIV/0!</v>
      </c>
      <c r="CN105" s="53" t="e">
        <f t="shared" si="53"/>
        <v>#DIV/0!</v>
      </c>
      <c r="CO105" s="53" t="e">
        <f t="shared" si="53"/>
        <v>#DIV/0!</v>
      </c>
      <c r="CP105" s="53" t="e">
        <f t="shared" si="53"/>
        <v>#DIV/0!</v>
      </c>
      <c r="CQ105" s="53" t="e">
        <f t="shared" si="53"/>
        <v>#DIV/0!</v>
      </c>
      <c r="CR105" s="53" t="e">
        <f t="shared" si="53"/>
        <v>#DIV/0!</v>
      </c>
      <c r="CS105" s="53" t="e">
        <f t="shared" si="53"/>
        <v>#DIV/0!</v>
      </c>
      <c r="CT105" s="53" t="e">
        <f t="shared" si="53"/>
        <v>#DIV/0!</v>
      </c>
      <c r="CU105" s="53" t="e">
        <f t="shared" si="53"/>
        <v>#DIV/0!</v>
      </c>
      <c r="CV105" s="53" t="e">
        <f t="shared" si="53"/>
        <v>#DIV/0!</v>
      </c>
      <c r="CW105" s="53" t="e">
        <f t="shared" si="53"/>
        <v>#DIV/0!</v>
      </c>
      <c r="CX105" s="53" t="e">
        <f t="shared" si="53"/>
        <v>#DIV/0!</v>
      </c>
      <c r="CY105" s="53" t="e">
        <f t="shared" si="53"/>
        <v>#DIV/0!</v>
      </c>
      <c r="CZ105" s="53" t="e">
        <f t="shared" si="53"/>
        <v>#DIV/0!</v>
      </c>
      <c r="DA105" s="53" t="e">
        <f t="shared" si="53"/>
        <v>#DIV/0!</v>
      </c>
      <c r="DB105" s="53" t="e">
        <f t="shared" si="53"/>
        <v>#DIV/0!</v>
      </c>
      <c r="DC105" s="53" t="e">
        <f t="shared" si="53"/>
        <v>#DIV/0!</v>
      </c>
      <c r="DD105" s="53" t="e">
        <f t="shared" si="53"/>
        <v>#DIV/0!</v>
      </c>
      <c r="DE105" s="53" t="e">
        <f t="shared" si="53"/>
        <v>#DIV/0!</v>
      </c>
      <c r="DF105" s="53" t="e">
        <f t="shared" si="53"/>
        <v>#DIV/0!</v>
      </c>
      <c r="DG105" s="53" t="e">
        <f t="shared" si="53"/>
        <v>#DIV/0!</v>
      </c>
      <c r="DH105" s="53" t="e">
        <f t="shared" si="53"/>
        <v>#DIV/0!</v>
      </c>
      <c r="DI105" s="53" t="e">
        <f t="shared" si="53"/>
        <v>#DIV/0!</v>
      </c>
      <c r="DJ105" s="53" t="e">
        <f t="shared" si="53"/>
        <v>#DIV/0!</v>
      </c>
      <c r="DK105" s="53" t="e">
        <f t="shared" si="53"/>
        <v>#DIV/0!</v>
      </c>
      <c r="DL105" s="53" t="e">
        <f t="shared" si="53"/>
        <v>#DIV/0!</v>
      </c>
      <c r="DM105" s="53" t="e">
        <f t="shared" si="53"/>
        <v>#DIV/0!</v>
      </c>
      <c r="DN105" s="53" t="e">
        <f t="shared" si="53"/>
        <v>#DIV/0!</v>
      </c>
      <c r="DO105" s="53" t="e">
        <f t="shared" si="53"/>
        <v>#DIV/0!</v>
      </c>
      <c r="DP105" s="53" t="e">
        <f t="shared" si="53"/>
        <v>#DIV/0!</v>
      </c>
      <c r="DQ105" s="53" t="e">
        <f t="shared" si="53"/>
        <v>#DIV/0!</v>
      </c>
      <c r="DR105" s="53" t="e">
        <f t="shared" si="53"/>
        <v>#DIV/0!</v>
      </c>
      <c r="DS105" s="53" t="e">
        <f t="shared" si="53"/>
        <v>#DIV/0!</v>
      </c>
      <c r="DT105" s="53" t="e">
        <f t="shared" si="53"/>
        <v>#DIV/0!</v>
      </c>
      <c r="DU105" s="53" t="e">
        <f t="shared" si="53"/>
        <v>#DIV/0!</v>
      </c>
      <c r="DV105" s="53" t="e">
        <f t="shared" si="53"/>
        <v>#DIV/0!</v>
      </c>
      <c r="DW105" s="53" t="e">
        <f t="shared" si="53"/>
        <v>#DIV/0!</v>
      </c>
      <c r="DX105" s="53" t="e">
        <f t="shared" si="53"/>
        <v>#DIV/0!</v>
      </c>
      <c r="DY105" s="53" t="e">
        <f t="shared" si="53"/>
        <v>#DIV/0!</v>
      </c>
      <c r="DZ105" s="53" t="e">
        <f t="shared" si="53"/>
        <v>#DIV/0!</v>
      </c>
      <c r="EA105" s="53" t="e">
        <f t="shared" si="53"/>
        <v>#DIV/0!</v>
      </c>
      <c r="EB105" s="53" t="e">
        <f t="shared" si="53"/>
        <v>#DIV/0!</v>
      </c>
      <c r="EC105" s="53" t="e">
        <f t="shared" si="53"/>
        <v>#DIV/0!</v>
      </c>
      <c r="ED105" s="53" t="e">
        <f t="shared" si="53"/>
        <v>#DIV/0!</v>
      </c>
      <c r="EE105" s="53" t="e">
        <f t="shared" si="53"/>
        <v>#DIV/0!</v>
      </c>
      <c r="EF105" s="53" t="e">
        <f t="shared" si="53"/>
        <v>#DIV/0!</v>
      </c>
      <c r="EG105" s="53" t="e">
        <f t="shared" si="53"/>
        <v>#DIV/0!</v>
      </c>
      <c r="EH105" s="53" t="e">
        <f t="shared" si="53"/>
        <v>#DIV/0!</v>
      </c>
      <c r="EI105" s="53" t="e">
        <f t="shared" ref="EI105:GA105" si="54">$B$90/EI103/$E$99/EI83/$H$99</f>
        <v>#DIV/0!</v>
      </c>
      <c r="EJ105" s="53" t="e">
        <f t="shared" si="54"/>
        <v>#DIV/0!</v>
      </c>
      <c r="EK105" s="53" t="e">
        <f t="shared" si="54"/>
        <v>#DIV/0!</v>
      </c>
      <c r="EL105" s="53" t="e">
        <f t="shared" si="54"/>
        <v>#DIV/0!</v>
      </c>
      <c r="EM105" s="53" t="e">
        <f t="shared" si="54"/>
        <v>#DIV/0!</v>
      </c>
      <c r="EN105" s="53" t="e">
        <f t="shared" si="54"/>
        <v>#DIV/0!</v>
      </c>
      <c r="EO105" s="53" t="e">
        <f t="shared" si="54"/>
        <v>#DIV/0!</v>
      </c>
      <c r="EP105" s="53" t="e">
        <f t="shared" si="54"/>
        <v>#DIV/0!</v>
      </c>
      <c r="EQ105" s="53" t="e">
        <f t="shared" si="54"/>
        <v>#DIV/0!</v>
      </c>
      <c r="ER105" s="53" t="e">
        <f t="shared" si="54"/>
        <v>#DIV/0!</v>
      </c>
      <c r="ES105" s="53" t="e">
        <f t="shared" si="54"/>
        <v>#DIV/0!</v>
      </c>
      <c r="ET105" s="53" t="e">
        <f t="shared" si="54"/>
        <v>#DIV/0!</v>
      </c>
      <c r="EU105" s="53" t="e">
        <f t="shared" si="54"/>
        <v>#DIV/0!</v>
      </c>
      <c r="EV105" s="53" t="e">
        <f t="shared" si="54"/>
        <v>#DIV/0!</v>
      </c>
      <c r="EW105" s="53" t="e">
        <f t="shared" si="54"/>
        <v>#DIV/0!</v>
      </c>
      <c r="EX105" s="53" t="e">
        <f t="shared" si="54"/>
        <v>#DIV/0!</v>
      </c>
      <c r="EY105" s="53" t="e">
        <f t="shared" si="54"/>
        <v>#DIV/0!</v>
      </c>
      <c r="EZ105" s="53" t="e">
        <f t="shared" si="54"/>
        <v>#DIV/0!</v>
      </c>
      <c r="FA105" s="53" t="e">
        <f t="shared" si="54"/>
        <v>#DIV/0!</v>
      </c>
      <c r="FB105" s="53" t="e">
        <f t="shared" si="54"/>
        <v>#DIV/0!</v>
      </c>
      <c r="FC105" s="53" t="e">
        <f t="shared" si="54"/>
        <v>#DIV/0!</v>
      </c>
      <c r="FD105" s="53" t="e">
        <f t="shared" si="54"/>
        <v>#DIV/0!</v>
      </c>
      <c r="FE105" s="53" t="e">
        <f t="shared" si="54"/>
        <v>#DIV/0!</v>
      </c>
      <c r="FF105" s="53" t="e">
        <f t="shared" si="54"/>
        <v>#DIV/0!</v>
      </c>
      <c r="FG105" s="53" t="e">
        <f t="shared" si="54"/>
        <v>#DIV/0!</v>
      </c>
      <c r="FH105" s="53" t="e">
        <f t="shared" si="54"/>
        <v>#DIV/0!</v>
      </c>
      <c r="FI105" s="53" t="e">
        <f t="shared" si="54"/>
        <v>#DIV/0!</v>
      </c>
      <c r="FJ105" s="53" t="e">
        <f t="shared" si="54"/>
        <v>#DIV/0!</v>
      </c>
      <c r="FK105" s="53" t="e">
        <f t="shared" si="54"/>
        <v>#DIV/0!</v>
      </c>
      <c r="FL105" s="53" t="e">
        <f t="shared" si="54"/>
        <v>#DIV/0!</v>
      </c>
      <c r="FM105" s="53" t="e">
        <f t="shared" si="54"/>
        <v>#DIV/0!</v>
      </c>
      <c r="FN105" s="53" t="e">
        <f t="shared" si="54"/>
        <v>#DIV/0!</v>
      </c>
      <c r="FO105" s="53" t="e">
        <f t="shared" si="54"/>
        <v>#DIV/0!</v>
      </c>
      <c r="FP105" s="53" t="e">
        <f t="shared" si="54"/>
        <v>#DIV/0!</v>
      </c>
      <c r="FQ105" s="53" t="e">
        <f t="shared" si="54"/>
        <v>#DIV/0!</v>
      </c>
      <c r="FR105" s="53" t="e">
        <f t="shared" si="54"/>
        <v>#DIV/0!</v>
      </c>
      <c r="FS105" s="53" t="e">
        <f t="shared" si="54"/>
        <v>#DIV/0!</v>
      </c>
      <c r="FT105" s="53" t="e">
        <f t="shared" si="54"/>
        <v>#DIV/0!</v>
      </c>
      <c r="FU105" s="53" t="e">
        <f t="shared" si="54"/>
        <v>#DIV/0!</v>
      </c>
      <c r="FV105" s="53" t="e">
        <f t="shared" si="54"/>
        <v>#DIV/0!</v>
      </c>
      <c r="FW105" s="53" t="e">
        <f t="shared" si="54"/>
        <v>#DIV/0!</v>
      </c>
      <c r="FX105" s="53" t="e">
        <f t="shared" si="54"/>
        <v>#DIV/0!</v>
      </c>
      <c r="FY105" s="53" t="e">
        <f t="shared" si="54"/>
        <v>#DIV/0!</v>
      </c>
      <c r="FZ105" s="53" t="e">
        <f t="shared" si="54"/>
        <v>#DIV/0!</v>
      </c>
      <c r="GA105" s="53" t="e">
        <f t="shared" si="54"/>
        <v>#DIV/0!</v>
      </c>
    </row>
    <row r="107" spans="1:183">
      <c r="B107" s="54" t="s">
        <v>15</v>
      </c>
      <c r="C107" s="54">
        <v>0.5</v>
      </c>
    </row>
    <row r="108" spans="1:183">
      <c r="C108" s="10" t="s">
        <v>18</v>
      </c>
    </row>
    <row r="109" spans="1:183">
      <c r="B109" s="21">
        <v>0.1</v>
      </c>
      <c r="C109" s="10">
        <f>$O$2</f>
        <v>10</v>
      </c>
      <c r="AP109"/>
    </row>
    <row r="110" spans="1:183" ht="18">
      <c r="A110" s="10" t="s">
        <v>12</v>
      </c>
      <c r="B110" s="22">
        <f>C109*B109</f>
        <v>1</v>
      </c>
    </row>
    <row r="112" spans="1:183" ht="18">
      <c r="B112" s="2" t="s">
        <v>14</v>
      </c>
      <c r="C112" s="2" t="s">
        <v>12</v>
      </c>
      <c r="D112" s="2" t="s">
        <v>16</v>
      </c>
      <c r="E112" s="2" t="s">
        <v>28</v>
      </c>
      <c r="F112" s="2" t="s">
        <v>13</v>
      </c>
      <c r="G112" s="2" t="s">
        <v>15</v>
      </c>
    </row>
    <row r="113" spans="1:183">
      <c r="B113" s="6">
        <f>$L$2</f>
        <v>0</v>
      </c>
      <c r="C113" s="24">
        <f>$G$2</f>
        <v>1</v>
      </c>
      <c r="D113" s="55">
        <f>$N$2</f>
        <v>0</v>
      </c>
      <c r="E113" s="26">
        <f>$B$37</f>
        <v>222.2222222222222</v>
      </c>
      <c r="F113" s="5">
        <f>$H$2</f>
        <v>3</v>
      </c>
      <c r="G113" s="10">
        <f>C107</f>
        <v>0.5</v>
      </c>
    </row>
    <row r="114" spans="1:183">
      <c r="A114" s="10" t="s">
        <v>30</v>
      </c>
      <c r="B114" s="29" t="e">
        <f>B113/C113/D113/E113/F113/G113</f>
        <v>#DIV/0!</v>
      </c>
    </row>
    <row r="116" spans="1:183">
      <c r="B116" s="2" t="s">
        <v>14</v>
      </c>
      <c r="C116" s="13">
        <v>1.5E-3</v>
      </c>
      <c r="D116" s="2" t="s">
        <v>16</v>
      </c>
      <c r="E116" s="2" t="s">
        <v>15</v>
      </c>
    </row>
    <row r="117" spans="1:183">
      <c r="B117" s="6">
        <f>$L$2</f>
        <v>0</v>
      </c>
      <c r="C117" s="31">
        <f>$I$2</f>
        <v>1.5E-3</v>
      </c>
      <c r="D117" s="55">
        <f>$N$2</f>
        <v>0</v>
      </c>
      <c r="E117" s="2">
        <f>C107</f>
        <v>0.5</v>
      </c>
    </row>
    <row r="118" spans="1:183">
      <c r="A118" s="10" t="s">
        <v>31</v>
      </c>
      <c r="B118" s="29" t="e">
        <f>B117*C117/D117/E117</f>
        <v>#DIV/0!</v>
      </c>
    </row>
    <row r="121" spans="1:183" ht="18">
      <c r="B121" s="2" t="s">
        <v>14</v>
      </c>
      <c r="C121" s="1"/>
      <c r="D121" s="2" t="s">
        <v>12</v>
      </c>
      <c r="E121" s="2" t="s">
        <v>16</v>
      </c>
      <c r="F121" s="2" t="s">
        <v>28</v>
      </c>
      <c r="G121" s="2" t="s">
        <v>13</v>
      </c>
      <c r="H121" s="2" t="s">
        <v>15</v>
      </c>
      <c r="I121" t="s">
        <v>30</v>
      </c>
      <c r="J121" s="30" t="e">
        <f>$B$113/$C$113/J86/$G$113/$D$113</f>
        <v>#DIV/0!</v>
      </c>
      <c r="K121" s="30" t="e">
        <f t="shared" ref="K121:BV121" si="55">$B$113/$C$113/K86/$G$113/$D$113</f>
        <v>#DIV/0!</v>
      </c>
      <c r="L121" s="30" t="e">
        <f t="shared" si="55"/>
        <v>#DIV/0!</v>
      </c>
      <c r="M121" s="30" t="e">
        <f t="shared" si="55"/>
        <v>#DIV/0!</v>
      </c>
      <c r="N121" s="30" t="e">
        <f t="shared" si="55"/>
        <v>#DIV/0!</v>
      </c>
      <c r="O121" s="30" t="e">
        <f t="shared" si="55"/>
        <v>#DIV/0!</v>
      </c>
      <c r="P121" s="30" t="e">
        <f t="shared" si="55"/>
        <v>#DIV/0!</v>
      </c>
      <c r="Q121" s="30" t="e">
        <f t="shared" si="55"/>
        <v>#DIV/0!</v>
      </c>
      <c r="R121" s="30" t="e">
        <f t="shared" si="55"/>
        <v>#DIV/0!</v>
      </c>
      <c r="S121" s="30" t="e">
        <f t="shared" si="55"/>
        <v>#DIV/0!</v>
      </c>
      <c r="T121" s="30" t="e">
        <f t="shared" si="55"/>
        <v>#DIV/0!</v>
      </c>
      <c r="U121" s="30" t="e">
        <f t="shared" si="55"/>
        <v>#DIV/0!</v>
      </c>
      <c r="V121" s="30" t="e">
        <f t="shared" si="55"/>
        <v>#DIV/0!</v>
      </c>
      <c r="W121" s="30" t="e">
        <f t="shared" si="55"/>
        <v>#DIV/0!</v>
      </c>
      <c r="X121" s="30" t="e">
        <f t="shared" si="55"/>
        <v>#DIV/0!</v>
      </c>
      <c r="Y121" s="30" t="e">
        <f t="shared" si="55"/>
        <v>#DIV/0!</v>
      </c>
      <c r="Z121" s="30" t="e">
        <f t="shared" si="55"/>
        <v>#DIV/0!</v>
      </c>
      <c r="AA121" s="30" t="e">
        <f t="shared" si="55"/>
        <v>#DIV/0!</v>
      </c>
      <c r="AB121" s="30" t="e">
        <f t="shared" si="55"/>
        <v>#DIV/0!</v>
      </c>
      <c r="AC121" s="30" t="e">
        <f t="shared" si="55"/>
        <v>#DIV/0!</v>
      </c>
      <c r="AD121" s="30" t="e">
        <f t="shared" si="55"/>
        <v>#DIV/0!</v>
      </c>
      <c r="AE121" s="30" t="e">
        <f t="shared" si="55"/>
        <v>#DIV/0!</v>
      </c>
      <c r="AF121" s="30" t="e">
        <f t="shared" si="55"/>
        <v>#DIV/0!</v>
      </c>
      <c r="AG121" s="30" t="e">
        <f t="shared" si="55"/>
        <v>#DIV/0!</v>
      </c>
      <c r="AH121" s="30" t="e">
        <f t="shared" si="55"/>
        <v>#DIV/0!</v>
      </c>
      <c r="AI121" s="30" t="e">
        <f t="shared" si="55"/>
        <v>#DIV/0!</v>
      </c>
      <c r="AJ121" s="30" t="e">
        <f t="shared" si="55"/>
        <v>#DIV/0!</v>
      </c>
      <c r="AK121" s="30" t="e">
        <f t="shared" si="55"/>
        <v>#DIV/0!</v>
      </c>
      <c r="AL121" s="30" t="e">
        <f t="shared" si="55"/>
        <v>#DIV/0!</v>
      </c>
      <c r="AM121" s="30" t="e">
        <f t="shared" si="55"/>
        <v>#DIV/0!</v>
      </c>
      <c r="AN121" s="30" t="e">
        <f t="shared" si="55"/>
        <v>#DIV/0!</v>
      </c>
      <c r="AO121" s="30" t="e">
        <f t="shared" si="55"/>
        <v>#DIV/0!</v>
      </c>
      <c r="AP121" s="30" t="e">
        <f t="shared" si="55"/>
        <v>#DIV/0!</v>
      </c>
      <c r="AQ121" s="30" t="e">
        <f t="shared" si="55"/>
        <v>#DIV/0!</v>
      </c>
      <c r="AR121" s="30" t="e">
        <f t="shared" si="55"/>
        <v>#DIV/0!</v>
      </c>
      <c r="AS121" s="30" t="e">
        <f t="shared" si="55"/>
        <v>#DIV/0!</v>
      </c>
      <c r="AT121" s="30" t="e">
        <f t="shared" si="55"/>
        <v>#DIV/0!</v>
      </c>
      <c r="AU121" s="30" t="e">
        <f t="shared" si="55"/>
        <v>#DIV/0!</v>
      </c>
      <c r="AV121" s="30" t="e">
        <f t="shared" si="55"/>
        <v>#DIV/0!</v>
      </c>
      <c r="AW121" s="30" t="e">
        <f t="shared" si="55"/>
        <v>#DIV/0!</v>
      </c>
      <c r="AX121" s="30" t="e">
        <f t="shared" si="55"/>
        <v>#DIV/0!</v>
      </c>
      <c r="AY121" s="30" t="e">
        <f t="shared" si="55"/>
        <v>#DIV/0!</v>
      </c>
      <c r="AZ121" s="30" t="e">
        <f t="shared" si="55"/>
        <v>#DIV/0!</v>
      </c>
      <c r="BA121" s="30" t="e">
        <f t="shared" si="55"/>
        <v>#DIV/0!</v>
      </c>
      <c r="BB121" s="30" t="e">
        <f t="shared" si="55"/>
        <v>#DIV/0!</v>
      </c>
      <c r="BC121" s="30" t="e">
        <f t="shared" si="55"/>
        <v>#DIV/0!</v>
      </c>
      <c r="BD121" s="30" t="e">
        <f t="shared" si="55"/>
        <v>#DIV/0!</v>
      </c>
      <c r="BE121" s="30" t="e">
        <f t="shared" si="55"/>
        <v>#DIV/0!</v>
      </c>
      <c r="BF121" s="30" t="e">
        <f t="shared" si="55"/>
        <v>#DIV/0!</v>
      </c>
      <c r="BG121" s="30" t="e">
        <f t="shared" si="55"/>
        <v>#DIV/0!</v>
      </c>
      <c r="BH121" s="30" t="e">
        <f t="shared" si="55"/>
        <v>#DIV/0!</v>
      </c>
      <c r="BI121" s="30" t="e">
        <f t="shared" si="55"/>
        <v>#DIV/0!</v>
      </c>
      <c r="BJ121" s="30" t="e">
        <f t="shared" si="55"/>
        <v>#DIV/0!</v>
      </c>
      <c r="BK121" s="30" t="e">
        <f t="shared" si="55"/>
        <v>#DIV/0!</v>
      </c>
      <c r="BL121" s="30" t="e">
        <f t="shared" si="55"/>
        <v>#DIV/0!</v>
      </c>
      <c r="BM121" s="30" t="e">
        <f t="shared" si="55"/>
        <v>#DIV/0!</v>
      </c>
      <c r="BN121" s="30" t="e">
        <f t="shared" si="55"/>
        <v>#DIV/0!</v>
      </c>
      <c r="BO121" s="30" t="e">
        <f t="shared" si="55"/>
        <v>#DIV/0!</v>
      </c>
      <c r="BP121" s="30" t="e">
        <f t="shared" si="55"/>
        <v>#DIV/0!</v>
      </c>
      <c r="BQ121" s="30" t="e">
        <f t="shared" si="55"/>
        <v>#DIV/0!</v>
      </c>
      <c r="BR121" s="30" t="e">
        <f t="shared" si="55"/>
        <v>#DIV/0!</v>
      </c>
      <c r="BS121" s="30" t="e">
        <f t="shared" si="55"/>
        <v>#DIV/0!</v>
      </c>
      <c r="BT121" s="30" t="e">
        <f t="shared" si="55"/>
        <v>#DIV/0!</v>
      </c>
      <c r="BU121" s="30" t="e">
        <f t="shared" si="55"/>
        <v>#DIV/0!</v>
      </c>
      <c r="BV121" s="30" t="e">
        <f t="shared" si="55"/>
        <v>#DIV/0!</v>
      </c>
      <c r="BW121" s="30" t="e">
        <f t="shared" ref="BW121:EH121" si="56">$B$113/$C$113/BW86/$G$113/$D$113</f>
        <v>#DIV/0!</v>
      </c>
      <c r="BX121" s="30" t="e">
        <f t="shared" si="56"/>
        <v>#DIV/0!</v>
      </c>
      <c r="BY121" s="30" t="e">
        <f t="shared" si="56"/>
        <v>#DIV/0!</v>
      </c>
      <c r="BZ121" s="30" t="e">
        <f t="shared" si="56"/>
        <v>#DIV/0!</v>
      </c>
      <c r="CA121" s="30" t="e">
        <f t="shared" si="56"/>
        <v>#DIV/0!</v>
      </c>
      <c r="CB121" s="30" t="e">
        <f t="shared" si="56"/>
        <v>#DIV/0!</v>
      </c>
      <c r="CC121" s="30" t="e">
        <f t="shared" si="56"/>
        <v>#DIV/0!</v>
      </c>
      <c r="CD121" s="30" t="e">
        <f t="shared" si="56"/>
        <v>#DIV/0!</v>
      </c>
      <c r="CE121" s="30" t="e">
        <f t="shared" si="56"/>
        <v>#DIV/0!</v>
      </c>
      <c r="CF121" s="30" t="e">
        <f t="shared" si="56"/>
        <v>#DIV/0!</v>
      </c>
      <c r="CG121" s="30" t="e">
        <f t="shared" si="56"/>
        <v>#DIV/0!</v>
      </c>
      <c r="CH121" s="30" t="e">
        <f t="shared" si="56"/>
        <v>#DIV/0!</v>
      </c>
      <c r="CI121" s="30" t="e">
        <f t="shared" si="56"/>
        <v>#DIV/0!</v>
      </c>
      <c r="CJ121" s="30" t="e">
        <f t="shared" si="56"/>
        <v>#DIV/0!</v>
      </c>
      <c r="CK121" s="30" t="e">
        <f t="shared" si="56"/>
        <v>#DIV/0!</v>
      </c>
      <c r="CL121" s="30" t="e">
        <f t="shared" si="56"/>
        <v>#DIV/0!</v>
      </c>
      <c r="CM121" s="30" t="e">
        <f t="shared" si="56"/>
        <v>#DIV/0!</v>
      </c>
      <c r="CN121" s="30" t="e">
        <f t="shared" si="56"/>
        <v>#DIV/0!</v>
      </c>
      <c r="CO121" s="30" t="e">
        <f t="shared" si="56"/>
        <v>#DIV/0!</v>
      </c>
      <c r="CP121" s="30" t="e">
        <f t="shared" si="56"/>
        <v>#DIV/0!</v>
      </c>
      <c r="CQ121" s="30" t="e">
        <f t="shared" si="56"/>
        <v>#DIV/0!</v>
      </c>
      <c r="CR121" s="30" t="e">
        <f t="shared" si="56"/>
        <v>#DIV/0!</v>
      </c>
      <c r="CS121" s="30" t="e">
        <f t="shared" si="56"/>
        <v>#DIV/0!</v>
      </c>
      <c r="CT121" s="30" t="e">
        <f t="shared" si="56"/>
        <v>#DIV/0!</v>
      </c>
      <c r="CU121" s="30" t="e">
        <f t="shared" si="56"/>
        <v>#DIV/0!</v>
      </c>
      <c r="CV121" s="30" t="e">
        <f t="shared" si="56"/>
        <v>#DIV/0!</v>
      </c>
      <c r="CW121" s="30" t="e">
        <f t="shared" si="56"/>
        <v>#DIV/0!</v>
      </c>
      <c r="CX121" s="30" t="e">
        <f t="shared" si="56"/>
        <v>#DIV/0!</v>
      </c>
      <c r="CY121" s="30" t="e">
        <f t="shared" si="56"/>
        <v>#DIV/0!</v>
      </c>
      <c r="CZ121" s="30" t="e">
        <f t="shared" si="56"/>
        <v>#DIV/0!</v>
      </c>
      <c r="DA121" s="30" t="e">
        <f t="shared" si="56"/>
        <v>#DIV/0!</v>
      </c>
      <c r="DB121" s="30" t="e">
        <f t="shared" si="56"/>
        <v>#DIV/0!</v>
      </c>
      <c r="DC121" s="30" t="e">
        <f t="shared" si="56"/>
        <v>#DIV/0!</v>
      </c>
      <c r="DD121" s="30" t="e">
        <f t="shared" si="56"/>
        <v>#DIV/0!</v>
      </c>
      <c r="DE121" s="30" t="e">
        <f t="shared" si="56"/>
        <v>#DIV/0!</v>
      </c>
      <c r="DF121" s="30" t="e">
        <f t="shared" si="56"/>
        <v>#DIV/0!</v>
      </c>
      <c r="DG121" s="30" t="e">
        <f t="shared" si="56"/>
        <v>#DIV/0!</v>
      </c>
      <c r="DH121" s="30" t="e">
        <f t="shared" si="56"/>
        <v>#DIV/0!</v>
      </c>
      <c r="DI121" s="30" t="e">
        <f t="shared" si="56"/>
        <v>#DIV/0!</v>
      </c>
      <c r="DJ121" s="30" t="e">
        <f t="shared" si="56"/>
        <v>#DIV/0!</v>
      </c>
      <c r="DK121" s="30" t="e">
        <f t="shared" si="56"/>
        <v>#DIV/0!</v>
      </c>
      <c r="DL121" s="30" t="e">
        <f t="shared" si="56"/>
        <v>#DIV/0!</v>
      </c>
      <c r="DM121" s="30" t="e">
        <f t="shared" si="56"/>
        <v>#DIV/0!</v>
      </c>
      <c r="DN121" s="30" t="e">
        <f t="shared" si="56"/>
        <v>#DIV/0!</v>
      </c>
      <c r="DO121" s="30" t="e">
        <f t="shared" si="56"/>
        <v>#DIV/0!</v>
      </c>
      <c r="DP121" s="30" t="e">
        <f t="shared" si="56"/>
        <v>#DIV/0!</v>
      </c>
      <c r="DQ121" s="30" t="e">
        <f t="shared" si="56"/>
        <v>#DIV/0!</v>
      </c>
      <c r="DR121" s="30" t="e">
        <f t="shared" si="56"/>
        <v>#DIV/0!</v>
      </c>
      <c r="DS121" s="30" t="e">
        <f t="shared" si="56"/>
        <v>#DIV/0!</v>
      </c>
      <c r="DT121" s="30" t="e">
        <f t="shared" si="56"/>
        <v>#DIV/0!</v>
      </c>
      <c r="DU121" s="30" t="e">
        <f t="shared" si="56"/>
        <v>#DIV/0!</v>
      </c>
      <c r="DV121" s="30" t="e">
        <f t="shared" si="56"/>
        <v>#DIV/0!</v>
      </c>
      <c r="DW121" s="30" t="e">
        <f t="shared" si="56"/>
        <v>#DIV/0!</v>
      </c>
      <c r="DX121" s="30" t="e">
        <f t="shared" si="56"/>
        <v>#DIV/0!</v>
      </c>
      <c r="DY121" s="30" t="e">
        <f t="shared" si="56"/>
        <v>#DIV/0!</v>
      </c>
      <c r="DZ121" s="30" t="e">
        <f t="shared" si="56"/>
        <v>#DIV/0!</v>
      </c>
      <c r="EA121" s="30" t="e">
        <f t="shared" si="56"/>
        <v>#DIV/0!</v>
      </c>
      <c r="EB121" s="30" t="e">
        <f t="shared" si="56"/>
        <v>#DIV/0!</v>
      </c>
      <c r="EC121" s="30" t="e">
        <f t="shared" si="56"/>
        <v>#DIV/0!</v>
      </c>
      <c r="ED121" s="30" t="e">
        <f t="shared" si="56"/>
        <v>#DIV/0!</v>
      </c>
      <c r="EE121" s="30" t="e">
        <f t="shared" si="56"/>
        <v>#DIV/0!</v>
      </c>
      <c r="EF121" s="30" t="e">
        <f t="shared" si="56"/>
        <v>#DIV/0!</v>
      </c>
      <c r="EG121" s="30" t="e">
        <f t="shared" si="56"/>
        <v>#DIV/0!</v>
      </c>
      <c r="EH121" s="30" t="e">
        <f t="shared" si="56"/>
        <v>#DIV/0!</v>
      </c>
      <c r="EI121" s="30" t="e">
        <f t="shared" ref="EI121:GA121" si="57">$B$113/$C$113/EI86/$G$113/$D$113</f>
        <v>#DIV/0!</v>
      </c>
      <c r="EJ121" s="30" t="e">
        <f t="shared" si="57"/>
        <v>#DIV/0!</v>
      </c>
      <c r="EK121" s="30" t="e">
        <f t="shared" si="57"/>
        <v>#DIV/0!</v>
      </c>
      <c r="EL121" s="30" t="e">
        <f t="shared" si="57"/>
        <v>#DIV/0!</v>
      </c>
      <c r="EM121" s="30" t="e">
        <f t="shared" si="57"/>
        <v>#DIV/0!</v>
      </c>
      <c r="EN121" s="30" t="e">
        <f t="shared" si="57"/>
        <v>#DIV/0!</v>
      </c>
      <c r="EO121" s="30" t="e">
        <f t="shared" si="57"/>
        <v>#DIV/0!</v>
      </c>
      <c r="EP121" s="30" t="e">
        <f t="shared" si="57"/>
        <v>#DIV/0!</v>
      </c>
      <c r="EQ121" s="30" t="e">
        <f t="shared" si="57"/>
        <v>#DIV/0!</v>
      </c>
      <c r="ER121" s="30" t="e">
        <f t="shared" si="57"/>
        <v>#DIV/0!</v>
      </c>
      <c r="ES121" s="30" t="e">
        <f t="shared" si="57"/>
        <v>#DIV/0!</v>
      </c>
      <c r="ET121" s="30" t="e">
        <f t="shared" si="57"/>
        <v>#DIV/0!</v>
      </c>
      <c r="EU121" s="30" t="e">
        <f t="shared" si="57"/>
        <v>#DIV/0!</v>
      </c>
      <c r="EV121" s="30" t="e">
        <f t="shared" si="57"/>
        <v>#DIV/0!</v>
      </c>
      <c r="EW121" s="30" t="e">
        <f t="shared" si="57"/>
        <v>#DIV/0!</v>
      </c>
      <c r="EX121" s="30" t="e">
        <f t="shared" si="57"/>
        <v>#DIV/0!</v>
      </c>
      <c r="EY121" s="30" t="e">
        <f t="shared" si="57"/>
        <v>#DIV/0!</v>
      </c>
      <c r="EZ121" s="30" t="e">
        <f t="shared" si="57"/>
        <v>#DIV/0!</v>
      </c>
      <c r="FA121" s="30" t="e">
        <f t="shared" si="57"/>
        <v>#DIV/0!</v>
      </c>
      <c r="FB121" s="30" t="e">
        <f t="shared" si="57"/>
        <v>#DIV/0!</v>
      </c>
      <c r="FC121" s="30" t="e">
        <f t="shared" si="57"/>
        <v>#DIV/0!</v>
      </c>
      <c r="FD121" s="30" t="e">
        <f t="shared" si="57"/>
        <v>#DIV/0!</v>
      </c>
      <c r="FE121" s="30" t="e">
        <f t="shared" si="57"/>
        <v>#DIV/0!</v>
      </c>
      <c r="FF121" s="30" t="e">
        <f t="shared" si="57"/>
        <v>#DIV/0!</v>
      </c>
      <c r="FG121" s="30" t="e">
        <f t="shared" si="57"/>
        <v>#DIV/0!</v>
      </c>
      <c r="FH121" s="30" t="e">
        <f t="shared" si="57"/>
        <v>#DIV/0!</v>
      </c>
      <c r="FI121" s="30" t="e">
        <f t="shared" si="57"/>
        <v>#DIV/0!</v>
      </c>
      <c r="FJ121" s="30" t="e">
        <f t="shared" si="57"/>
        <v>#DIV/0!</v>
      </c>
      <c r="FK121" s="30" t="e">
        <f t="shared" si="57"/>
        <v>#DIV/0!</v>
      </c>
      <c r="FL121" s="30" t="e">
        <f t="shared" si="57"/>
        <v>#DIV/0!</v>
      </c>
      <c r="FM121" s="30" t="e">
        <f t="shared" si="57"/>
        <v>#DIV/0!</v>
      </c>
      <c r="FN121" s="30" t="e">
        <f t="shared" si="57"/>
        <v>#DIV/0!</v>
      </c>
      <c r="FO121" s="30" t="e">
        <f t="shared" si="57"/>
        <v>#DIV/0!</v>
      </c>
      <c r="FP121" s="30" t="e">
        <f t="shared" si="57"/>
        <v>#DIV/0!</v>
      </c>
      <c r="FQ121" s="30" t="e">
        <f t="shared" si="57"/>
        <v>#DIV/0!</v>
      </c>
      <c r="FR121" s="30" t="e">
        <f t="shared" si="57"/>
        <v>#DIV/0!</v>
      </c>
      <c r="FS121" s="30" t="e">
        <f t="shared" si="57"/>
        <v>#DIV/0!</v>
      </c>
      <c r="FT121" s="30" t="e">
        <f t="shared" si="57"/>
        <v>#DIV/0!</v>
      </c>
      <c r="FU121" s="30" t="e">
        <f t="shared" si="57"/>
        <v>#DIV/0!</v>
      </c>
      <c r="FV121" s="30" t="e">
        <f t="shared" si="57"/>
        <v>#DIV/0!</v>
      </c>
      <c r="FW121" s="30" t="e">
        <f t="shared" si="57"/>
        <v>#DIV/0!</v>
      </c>
      <c r="FX121" s="30" t="e">
        <f t="shared" si="57"/>
        <v>#DIV/0!</v>
      </c>
      <c r="FY121" s="30" t="e">
        <f t="shared" si="57"/>
        <v>#DIV/0!</v>
      </c>
      <c r="FZ121" s="30" t="e">
        <f t="shared" si="57"/>
        <v>#DIV/0!</v>
      </c>
      <c r="GA121" s="30" t="e">
        <f t="shared" si="57"/>
        <v>#DIV/0!</v>
      </c>
    </row>
    <row r="122" spans="1:183">
      <c r="B122" s="6">
        <f>$L$2</f>
        <v>0</v>
      </c>
      <c r="C122" s="2">
        <v>3</v>
      </c>
      <c r="D122" s="4">
        <f>$G$2</f>
        <v>1</v>
      </c>
      <c r="E122" s="55">
        <f>$N$2</f>
        <v>0</v>
      </c>
      <c r="F122" s="26">
        <f>$B$37</f>
        <v>222.2222222222222</v>
      </c>
      <c r="G122" s="5">
        <f>$H$2</f>
        <v>3</v>
      </c>
      <c r="H122" s="2">
        <f>C107</f>
        <v>0.5</v>
      </c>
      <c r="I122" t="s">
        <v>31</v>
      </c>
      <c r="J122" t="e">
        <f>$B$118</f>
        <v>#DIV/0!</v>
      </c>
      <c r="K122" t="e">
        <f t="shared" ref="K122:BV122" si="58">$B$118</f>
        <v>#DIV/0!</v>
      </c>
      <c r="L122" t="e">
        <f t="shared" si="58"/>
        <v>#DIV/0!</v>
      </c>
      <c r="M122" t="e">
        <f t="shared" si="58"/>
        <v>#DIV/0!</v>
      </c>
      <c r="N122" t="e">
        <f t="shared" si="58"/>
        <v>#DIV/0!</v>
      </c>
      <c r="O122" t="e">
        <f t="shared" si="58"/>
        <v>#DIV/0!</v>
      </c>
      <c r="P122" t="e">
        <f t="shared" si="58"/>
        <v>#DIV/0!</v>
      </c>
      <c r="Q122" t="e">
        <f t="shared" si="58"/>
        <v>#DIV/0!</v>
      </c>
      <c r="R122" t="e">
        <f t="shared" si="58"/>
        <v>#DIV/0!</v>
      </c>
      <c r="S122" t="e">
        <f t="shared" si="58"/>
        <v>#DIV/0!</v>
      </c>
      <c r="T122" t="e">
        <f t="shared" si="58"/>
        <v>#DIV/0!</v>
      </c>
      <c r="U122" t="e">
        <f t="shared" si="58"/>
        <v>#DIV/0!</v>
      </c>
      <c r="V122" t="e">
        <f t="shared" si="58"/>
        <v>#DIV/0!</v>
      </c>
      <c r="W122" t="e">
        <f t="shared" si="58"/>
        <v>#DIV/0!</v>
      </c>
      <c r="X122" t="e">
        <f t="shared" si="58"/>
        <v>#DIV/0!</v>
      </c>
      <c r="Y122" t="e">
        <f t="shared" si="58"/>
        <v>#DIV/0!</v>
      </c>
      <c r="Z122" t="e">
        <f t="shared" si="58"/>
        <v>#DIV/0!</v>
      </c>
      <c r="AA122" t="e">
        <f t="shared" si="58"/>
        <v>#DIV/0!</v>
      </c>
      <c r="AB122" t="e">
        <f t="shared" si="58"/>
        <v>#DIV/0!</v>
      </c>
      <c r="AC122" t="e">
        <f t="shared" si="58"/>
        <v>#DIV/0!</v>
      </c>
      <c r="AD122" t="e">
        <f t="shared" si="58"/>
        <v>#DIV/0!</v>
      </c>
      <c r="AE122" t="e">
        <f t="shared" si="58"/>
        <v>#DIV/0!</v>
      </c>
      <c r="AF122" t="e">
        <f t="shared" si="58"/>
        <v>#DIV/0!</v>
      </c>
      <c r="AG122" t="e">
        <f t="shared" si="58"/>
        <v>#DIV/0!</v>
      </c>
      <c r="AH122" t="e">
        <f t="shared" si="58"/>
        <v>#DIV/0!</v>
      </c>
      <c r="AI122" t="e">
        <f t="shared" si="58"/>
        <v>#DIV/0!</v>
      </c>
      <c r="AJ122" t="e">
        <f t="shared" si="58"/>
        <v>#DIV/0!</v>
      </c>
      <c r="AK122" t="e">
        <f t="shared" si="58"/>
        <v>#DIV/0!</v>
      </c>
      <c r="AL122" t="e">
        <f t="shared" si="58"/>
        <v>#DIV/0!</v>
      </c>
      <c r="AM122" t="e">
        <f t="shared" si="58"/>
        <v>#DIV/0!</v>
      </c>
      <c r="AN122" t="e">
        <f t="shared" si="58"/>
        <v>#DIV/0!</v>
      </c>
      <c r="AO122" t="e">
        <f t="shared" si="58"/>
        <v>#DIV/0!</v>
      </c>
      <c r="AP122" s="54" t="e">
        <f t="shared" si="58"/>
        <v>#DIV/0!</v>
      </c>
      <c r="AQ122" t="e">
        <f t="shared" si="58"/>
        <v>#DIV/0!</v>
      </c>
      <c r="AR122" t="e">
        <f t="shared" si="58"/>
        <v>#DIV/0!</v>
      </c>
      <c r="AS122" t="e">
        <f t="shared" si="58"/>
        <v>#DIV/0!</v>
      </c>
      <c r="AT122" t="e">
        <f t="shared" si="58"/>
        <v>#DIV/0!</v>
      </c>
      <c r="AU122" t="e">
        <f t="shared" si="58"/>
        <v>#DIV/0!</v>
      </c>
      <c r="AV122" t="e">
        <f t="shared" si="58"/>
        <v>#DIV/0!</v>
      </c>
      <c r="AW122" t="e">
        <f t="shared" si="58"/>
        <v>#DIV/0!</v>
      </c>
      <c r="AX122" t="e">
        <f t="shared" si="58"/>
        <v>#DIV/0!</v>
      </c>
      <c r="AY122" t="e">
        <f t="shared" si="58"/>
        <v>#DIV/0!</v>
      </c>
      <c r="AZ122" t="e">
        <f t="shared" si="58"/>
        <v>#DIV/0!</v>
      </c>
      <c r="BA122" t="e">
        <f t="shared" si="58"/>
        <v>#DIV/0!</v>
      </c>
      <c r="BB122" t="e">
        <f t="shared" si="58"/>
        <v>#DIV/0!</v>
      </c>
      <c r="BC122" t="e">
        <f t="shared" si="58"/>
        <v>#DIV/0!</v>
      </c>
      <c r="BD122" t="e">
        <f t="shared" si="58"/>
        <v>#DIV/0!</v>
      </c>
      <c r="BE122" t="e">
        <f t="shared" si="58"/>
        <v>#DIV/0!</v>
      </c>
      <c r="BF122" t="e">
        <f t="shared" si="58"/>
        <v>#DIV/0!</v>
      </c>
      <c r="BG122" t="e">
        <f t="shared" si="58"/>
        <v>#DIV/0!</v>
      </c>
      <c r="BH122" t="e">
        <f t="shared" si="58"/>
        <v>#DIV/0!</v>
      </c>
      <c r="BI122" t="e">
        <f t="shared" si="58"/>
        <v>#DIV/0!</v>
      </c>
      <c r="BJ122" t="e">
        <f t="shared" si="58"/>
        <v>#DIV/0!</v>
      </c>
      <c r="BK122" t="e">
        <f t="shared" si="58"/>
        <v>#DIV/0!</v>
      </c>
      <c r="BL122" t="e">
        <f t="shared" si="58"/>
        <v>#DIV/0!</v>
      </c>
      <c r="BM122" t="e">
        <f t="shared" si="58"/>
        <v>#DIV/0!</v>
      </c>
      <c r="BN122" t="e">
        <f t="shared" si="58"/>
        <v>#DIV/0!</v>
      </c>
      <c r="BO122" t="e">
        <f t="shared" si="58"/>
        <v>#DIV/0!</v>
      </c>
      <c r="BP122" t="e">
        <f t="shared" si="58"/>
        <v>#DIV/0!</v>
      </c>
      <c r="BQ122" t="e">
        <f t="shared" si="58"/>
        <v>#DIV/0!</v>
      </c>
      <c r="BR122" t="e">
        <f t="shared" si="58"/>
        <v>#DIV/0!</v>
      </c>
      <c r="BS122" t="e">
        <f t="shared" si="58"/>
        <v>#DIV/0!</v>
      </c>
      <c r="BT122" t="e">
        <f t="shared" si="58"/>
        <v>#DIV/0!</v>
      </c>
      <c r="BU122" t="e">
        <f t="shared" si="58"/>
        <v>#DIV/0!</v>
      </c>
      <c r="BV122" t="e">
        <f t="shared" si="58"/>
        <v>#DIV/0!</v>
      </c>
      <c r="BW122" t="e">
        <f t="shared" ref="BW122:EH122" si="59">$B$118</f>
        <v>#DIV/0!</v>
      </c>
      <c r="BX122" t="e">
        <f t="shared" si="59"/>
        <v>#DIV/0!</v>
      </c>
      <c r="BY122" t="e">
        <f t="shared" si="59"/>
        <v>#DIV/0!</v>
      </c>
      <c r="BZ122" t="e">
        <f t="shared" si="59"/>
        <v>#DIV/0!</v>
      </c>
      <c r="CA122" t="e">
        <f t="shared" si="59"/>
        <v>#DIV/0!</v>
      </c>
      <c r="CB122" t="e">
        <f t="shared" si="59"/>
        <v>#DIV/0!</v>
      </c>
      <c r="CC122" t="e">
        <f t="shared" si="59"/>
        <v>#DIV/0!</v>
      </c>
      <c r="CD122" t="e">
        <f t="shared" si="59"/>
        <v>#DIV/0!</v>
      </c>
      <c r="CE122" t="e">
        <f t="shared" si="59"/>
        <v>#DIV/0!</v>
      </c>
      <c r="CF122" t="e">
        <f t="shared" si="59"/>
        <v>#DIV/0!</v>
      </c>
      <c r="CG122" t="e">
        <f t="shared" si="59"/>
        <v>#DIV/0!</v>
      </c>
      <c r="CH122" t="e">
        <f t="shared" si="59"/>
        <v>#DIV/0!</v>
      </c>
      <c r="CI122" t="e">
        <f t="shared" si="59"/>
        <v>#DIV/0!</v>
      </c>
      <c r="CJ122" t="e">
        <f t="shared" si="59"/>
        <v>#DIV/0!</v>
      </c>
      <c r="CK122" t="e">
        <f t="shared" si="59"/>
        <v>#DIV/0!</v>
      </c>
      <c r="CL122" t="e">
        <f t="shared" si="59"/>
        <v>#DIV/0!</v>
      </c>
      <c r="CM122" t="e">
        <f t="shared" si="59"/>
        <v>#DIV/0!</v>
      </c>
      <c r="CN122" t="e">
        <f t="shared" si="59"/>
        <v>#DIV/0!</v>
      </c>
      <c r="CO122" t="e">
        <f t="shared" si="59"/>
        <v>#DIV/0!</v>
      </c>
      <c r="CP122" t="e">
        <f t="shared" si="59"/>
        <v>#DIV/0!</v>
      </c>
      <c r="CQ122" t="e">
        <f t="shared" si="59"/>
        <v>#DIV/0!</v>
      </c>
      <c r="CR122" t="e">
        <f t="shared" si="59"/>
        <v>#DIV/0!</v>
      </c>
      <c r="CS122" t="e">
        <f t="shared" si="59"/>
        <v>#DIV/0!</v>
      </c>
      <c r="CT122" t="e">
        <f t="shared" si="59"/>
        <v>#DIV/0!</v>
      </c>
      <c r="CU122" t="e">
        <f t="shared" si="59"/>
        <v>#DIV/0!</v>
      </c>
      <c r="CV122" t="e">
        <f t="shared" si="59"/>
        <v>#DIV/0!</v>
      </c>
      <c r="CW122" t="e">
        <f t="shared" si="59"/>
        <v>#DIV/0!</v>
      </c>
      <c r="CX122" t="e">
        <f t="shared" si="59"/>
        <v>#DIV/0!</v>
      </c>
      <c r="CY122" t="e">
        <f t="shared" si="59"/>
        <v>#DIV/0!</v>
      </c>
      <c r="CZ122" t="e">
        <f t="shared" si="59"/>
        <v>#DIV/0!</v>
      </c>
      <c r="DA122" t="e">
        <f t="shared" si="59"/>
        <v>#DIV/0!</v>
      </c>
      <c r="DB122" t="e">
        <f t="shared" si="59"/>
        <v>#DIV/0!</v>
      </c>
      <c r="DC122" t="e">
        <f t="shared" si="59"/>
        <v>#DIV/0!</v>
      </c>
      <c r="DD122" t="e">
        <f t="shared" si="59"/>
        <v>#DIV/0!</v>
      </c>
      <c r="DE122" t="e">
        <f t="shared" si="59"/>
        <v>#DIV/0!</v>
      </c>
      <c r="DF122" t="e">
        <f t="shared" si="59"/>
        <v>#DIV/0!</v>
      </c>
      <c r="DG122" t="e">
        <f t="shared" si="59"/>
        <v>#DIV/0!</v>
      </c>
      <c r="DH122" t="e">
        <f t="shared" si="59"/>
        <v>#DIV/0!</v>
      </c>
      <c r="DI122" t="e">
        <f t="shared" si="59"/>
        <v>#DIV/0!</v>
      </c>
      <c r="DJ122" t="e">
        <f t="shared" si="59"/>
        <v>#DIV/0!</v>
      </c>
      <c r="DK122" t="e">
        <f t="shared" si="59"/>
        <v>#DIV/0!</v>
      </c>
      <c r="DL122" t="e">
        <f t="shared" si="59"/>
        <v>#DIV/0!</v>
      </c>
      <c r="DM122" t="e">
        <f t="shared" si="59"/>
        <v>#DIV/0!</v>
      </c>
      <c r="DN122" t="e">
        <f t="shared" si="59"/>
        <v>#DIV/0!</v>
      </c>
      <c r="DO122" t="e">
        <f t="shared" si="59"/>
        <v>#DIV/0!</v>
      </c>
      <c r="DP122" t="e">
        <f t="shared" si="59"/>
        <v>#DIV/0!</v>
      </c>
      <c r="DQ122" t="e">
        <f t="shared" si="59"/>
        <v>#DIV/0!</v>
      </c>
      <c r="DR122" t="e">
        <f t="shared" si="59"/>
        <v>#DIV/0!</v>
      </c>
      <c r="DS122" t="e">
        <f t="shared" si="59"/>
        <v>#DIV/0!</v>
      </c>
      <c r="DT122" t="e">
        <f t="shared" si="59"/>
        <v>#DIV/0!</v>
      </c>
      <c r="DU122" t="e">
        <f t="shared" si="59"/>
        <v>#DIV/0!</v>
      </c>
      <c r="DV122" t="e">
        <f t="shared" si="59"/>
        <v>#DIV/0!</v>
      </c>
      <c r="DW122" t="e">
        <f t="shared" si="59"/>
        <v>#DIV/0!</v>
      </c>
      <c r="DX122" t="e">
        <f t="shared" si="59"/>
        <v>#DIV/0!</v>
      </c>
      <c r="DY122" t="e">
        <f t="shared" si="59"/>
        <v>#DIV/0!</v>
      </c>
      <c r="DZ122" t="e">
        <f t="shared" si="59"/>
        <v>#DIV/0!</v>
      </c>
      <c r="EA122" t="e">
        <f t="shared" si="59"/>
        <v>#DIV/0!</v>
      </c>
      <c r="EB122" t="e">
        <f t="shared" si="59"/>
        <v>#DIV/0!</v>
      </c>
      <c r="EC122" t="e">
        <f t="shared" si="59"/>
        <v>#DIV/0!</v>
      </c>
      <c r="ED122" t="e">
        <f t="shared" si="59"/>
        <v>#DIV/0!</v>
      </c>
      <c r="EE122" t="e">
        <f t="shared" si="59"/>
        <v>#DIV/0!</v>
      </c>
      <c r="EF122" t="e">
        <f t="shared" si="59"/>
        <v>#DIV/0!</v>
      </c>
      <c r="EG122" t="e">
        <f t="shared" si="59"/>
        <v>#DIV/0!</v>
      </c>
      <c r="EH122" t="e">
        <f t="shared" si="59"/>
        <v>#DIV/0!</v>
      </c>
      <c r="EI122" t="e">
        <f t="shared" ref="EI122:GA122" si="60">$B$118</f>
        <v>#DIV/0!</v>
      </c>
      <c r="EJ122" t="e">
        <f t="shared" si="60"/>
        <v>#DIV/0!</v>
      </c>
      <c r="EK122" t="e">
        <f t="shared" si="60"/>
        <v>#DIV/0!</v>
      </c>
      <c r="EL122" t="e">
        <f t="shared" si="60"/>
        <v>#DIV/0!</v>
      </c>
      <c r="EM122" t="e">
        <f t="shared" si="60"/>
        <v>#DIV/0!</v>
      </c>
      <c r="EN122" t="e">
        <f t="shared" si="60"/>
        <v>#DIV/0!</v>
      </c>
      <c r="EO122" t="e">
        <f t="shared" si="60"/>
        <v>#DIV/0!</v>
      </c>
      <c r="EP122" t="e">
        <f t="shared" si="60"/>
        <v>#DIV/0!</v>
      </c>
      <c r="EQ122" t="e">
        <f t="shared" si="60"/>
        <v>#DIV/0!</v>
      </c>
      <c r="ER122" t="e">
        <f t="shared" si="60"/>
        <v>#DIV/0!</v>
      </c>
      <c r="ES122" t="e">
        <f t="shared" si="60"/>
        <v>#DIV/0!</v>
      </c>
      <c r="ET122" t="e">
        <f t="shared" si="60"/>
        <v>#DIV/0!</v>
      </c>
      <c r="EU122" t="e">
        <f t="shared" si="60"/>
        <v>#DIV/0!</v>
      </c>
      <c r="EV122" t="e">
        <f t="shared" si="60"/>
        <v>#DIV/0!</v>
      </c>
      <c r="EW122" t="e">
        <f t="shared" si="60"/>
        <v>#DIV/0!</v>
      </c>
      <c r="EX122" t="e">
        <f t="shared" si="60"/>
        <v>#DIV/0!</v>
      </c>
      <c r="EY122" t="e">
        <f t="shared" si="60"/>
        <v>#DIV/0!</v>
      </c>
      <c r="EZ122" t="e">
        <f t="shared" si="60"/>
        <v>#DIV/0!</v>
      </c>
      <c r="FA122" t="e">
        <f t="shared" si="60"/>
        <v>#DIV/0!</v>
      </c>
      <c r="FB122" t="e">
        <f t="shared" si="60"/>
        <v>#DIV/0!</v>
      </c>
      <c r="FC122" t="e">
        <f t="shared" si="60"/>
        <v>#DIV/0!</v>
      </c>
      <c r="FD122" t="e">
        <f t="shared" si="60"/>
        <v>#DIV/0!</v>
      </c>
      <c r="FE122" t="e">
        <f t="shared" si="60"/>
        <v>#DIV/0!</v>
      </c>
      <c r="FF122" t="e">
        <f t="shared" si="60"/>
        <v>#DIV/0!</v>
      </c>
      <c r="FG122" t="e">
        <f t="shared" si="60"/>
        <v>#DIV/0!</v>
      </c>
      <c r="FH122" t="e">
        <f t="shared" si="60"/>
        <v>#DIV/0!</v>
      </c>
      <c r="FI122" t="e">
        <f t="shared" si="60"/>
        <v>#DIV/0!</v>
      </c>
      <c r="FJ122" t="e">
        <f t="shared" si="60"/>
        <v>#DIV/0!</v>
      </c>
      <c r="FK122" t="e">
        <f t="shared" si="60"/>
        <v>#DIV/0!</v>
      </c>
      <c r="FL122" t="e">
        <f t="shared" si="60"/>
        <v>#DIV/0!</v>
      </c>
      <c r="FM122" t="e">
        <f t="shared" si="60"/>
        <v>#DIV/0!</v>
      </c>
      <c r="FN122" t="e">
        <f t="shared" si="60"/>
        <v>#DIV/0!</v>
      </c>
      <c r="FO122" t="e">
        <f t="shared" si="60"/>
        <v>#DIV/0!</v>
      </c>
      <c r="FP122" t="e">
        <f t="shared" si="60"/>
        <v>#DIV/0!</v>
      </c>
      <c r="FQ122" t="e">
        <f t="shared" si="60"/>
        <v>#DIV/0!</v>
      </c>
      <c r="FR122" t="e">
        <f t="shared" si="60"/>
        <v>#DIV/0!</v>
      </c>
      <c r="FS122" t="e">
        <f t="shared" si="60"/>
        <v>#DIV/0!</v>
      </c>
      <c r="FT122" t="e">
        <f t="shared" si="60"/>
        <v>#DIV/0!</v>
      </c>
      <c r="FU122" t="e">
        <f t="shared" si="60"/>
        <v>#DIV/0!</v>
      </c>
      <c r="FV122" t="e">
        <f t="shared" si="60"/>
        <v>#DIV/0!</v>
      </c>
      <c r="FW122" t="e">
        <f t="shared" si="60"/>
        <v>#DIV/0!</v>
      </c>
      <c r="FX122" t="e">
        <f t="shared" si="60"/>
        <v>#DIV/0!</v>
      </c>
      <c r="FY122" t="e">
        <f t="shared" si="60"/>
        <v>#DIV/0!</v>
      </c>
      <c r="FZ122" t="e">
        <f t="shared" si="60"/>
        <v>#DIV/0!</v>
      </c>
      <c r="GA122" t="e">
        <f t="shared" si="60"/>
        <v>#DIV/0!</v>
      </c>
    </row>
    <row r="123" spans="1:183">
      <c r="A123" s="10" t="s">
        <v>32</v>
      </c>
      <c r="B123" s="29" t="e">
        <f>B122/C122/D122/E122/F122/G122/H122</f>
        <v>#DIV/0!</v>
      </c>
      <c r="I123" t="s">
        <v>32</v>
      </c>
      <c r="J123" s="30" t="e">
        <f>$B$122/$C$122/$D$122/$E$122/J86/$H$122</f>
        <v>#DIV/0!</v>
      </c>
      <c r="K123" s="30" t="e">
        <f t="shared" ref="K123:BV123" si="61">$B$122/$C$122/$D$122/$E$122/K86/$H$122</f>
        <v>#DIV/0!</v>
      </c>
      <c r="L123" s="30" t="e">
        <f t="shared" si="61"/>
        <v>#DIV/0!</v>
      </c>
      <c r="M123" s="30" t="e">
        <f t="shared" si="61"/>
        <v>#DIV/0!</v>
      </c>
      <c r="N123" s="30" t="e">
        <f t="shared" si="61"/>
        <v>#DIV/0!</v>
      </c>
      <c r="O123" s="30" t="e">
        <f t="shared" si="61"/>
        <v>#DIV/0!</v>
      </c>
      <c r="P123" s="30" t="e">
        <f t="shared" si="61"/>
        <v>#DIV/0!</v>
      </c>
      <c r="Q123" s="30" t="e">
        <f t="shared" si="61"/>
        <v>#DIV/0!</v>
      </c>
      <c r="R123" s="30" t="e">
        <f t="shared" si="61"/>
        <v>#DIV/0!</v>
      </c>
      <c r="S123" s="30" t="e">
        <f t="shared" si="61"/>
        <v>#DIV/0!</v>
      </c>
      <c r="T123" s="30" t="e">
        <f t="shared" si="61"/>
        <v>#DIV/0!</v>
      </c>
      <c r="U123" s="30" t="e">
        <f t="shared" si="61"/>
        <v>#DIV/0!</v>
      </c>
      <c r="V123" s="30" t="e">
        <f t="shared" si="61"/>
        <v>#DIV/0!</v>
      </c>
      <c r="W123" s="30" t="e">
        <f t="shared" si="61"/>
        <v>#DIV/0!</v>
      </c>
      <c r="X123" s="30" t="e">
        <f t="shared" si="61"/>
        <v>#DIV/0!</v>
      </c>
      <c r="Y123" s="30" t="e">
        <f t="shared" si="61"/>
        <v>#DIV/0!</v>
      </c>
      <c r="Z123" s="30" t="e">
        <f t="shared" si="61"/>
        <v>#DIV/0!</v>
      </c>
      <c r="AA123" s="30" t="e">
        <f t="shared" si="61"/>
        <v>#DIV/0!</v>
      </c>
      <c r="AB123" s="30" t="e">
        <f t="shared" si="61"/>
        <v>#DIV/0!</v>
      </c>
      <c r="AC123" s="30" t="e">
        <f t="shared" si="61"/>
        <v>#DIV/0!</v>
      </c>
      <c r="AD123" s="30" t="e">
        <f t="shared" si="61"/>
        <v>#DIV/0!</v>
      </c>
      <c r="AE123" s="30" t="e">
        <f t="shared" si="61"/>
        <v>#DIV/0!</v>
      </c>
      <c r="AF123" s="30" t="e">
        <f t="shared" si="61"/>
        <v>#DIV/0!</v>
      </c>
      <c r="AG123" s="30" t="e">
        <f t="shared" si="61"/>
        <v>#DIV/0!</v>
      </c>
      <c r="AH123" s="30" t="e">
        <f t="shared" si="61"/>
        <v>#DIV/0!</v>
      </c>
      <c r="AI123" s="30" t="e">
        <f t="shared" si="61"/>
        <v>#DIV/0!</v>
      </c>
      <c r="AJ123" s="30" t="e">
        <f t="shared" si="61"/>
        <v>#DIV/0!</v>
      </c>
      <c r="AK123" s="30" t="e">
        <f t="shared" si="61"/>
        <v>#DIV/0!</v>
      </c>
      <c r="AL123" s="30" t="e">
        <f t="shared" si="61"/>
        <v>#DIV/0!</v>
      </c>
      <c r="AM123" s="30" t="e">
        <f t="shared" si="61"/>
        <v>#DIV/0!</v>
      </c>
      <c r="AN123" s="30" t="e">
        <f t="shared" si="61"/>
        <v>#DIV/0!</v>
      </c>
      <c r="AO123" s="30" t="e">
        <f t="shared" si="61"/>
        <v>#DIV/0!</v>
      </c>
      <c r="AP123" s="30" t="e">
        <f t="shared" si="61"/>
        <v>#DIV/0!</v>
      </c>
      <c r="AQ123" s="30" t="e">
        <f t="shared" si="61"/>
        <v>#DIV/0!</v>
      </c>
      <c r="AR123" s="30" t="e">
        <f t="shared" si="61"/>
        <v>#DIV/0!</v>
      </c>
      <c r="AS123" s="30" t="e">
        <f t="shared" si="61"/>
        <v>#DIV/0!</v>
      </c>
      <c r="AT123" s="30" t="e">
        <f t="shared" si="61"/>
        <v>#DIV/0!</v>
      </c>
      <c r="AU123" s="30" t="e">
        <f t="shared" si="61"/>
        <v>#DIV/0!</v>
      </c>
      <c r="AV123" s="30" t="e">
        <f t="shared" si="61"/>
        <v>#DIV/0!</v>
      </c>
      <c r="AW123" s="30" t="e">
        <f t="shared" si="61"/>
        <v>#DIV/0!</v>
      </c>
      <c r="AX123" s="30" t="e">
        <f t="shared" si="61"/>
        <v>#DIV/0!</v>
      </c>
      <c r="AY123" s="30" t="e">
        <f t="shared" si="61"/>
        <v>#DIV/0!</v>
      </c>
      <c r="AZ123" s="30" t="e">
        <f t="shared" si="61"/>
        <v>#DIV/0!</v>
      </c>
      <c r="BA123" s="30" t="e">
        <f t="shared" si="61"/>
        <v>#DIV/0!</v>
      </c>
      <c r="BB123" s="30" t="e">
        <f t="shared" si="61"/>
        <v>#DIV/0!</v>
      </c>
      <c r="BC123" s="30" t="e">
        <f t="shared" si="61"/>
        <v>#DIV/0!</v>
      </c>
      <c r="BD123" s="30" t="e">
        <f t="shared" si="61"/>
        <v>#DIV/0!</v>
      </c>
      <c r="BE123" s="30" t="e">
        <f t="shared" si="61"/>
        <v>#DIV/0!</v>
      </c>
      <c r="BF123" s="30" t="e">
        <f t="shared" si="61"/>
        <v>#DIV/0!</v>
      </c>
      <c r="BG123" s="30" t="e">
        <f t="shared" si="61"/>
        <v>#DIV/0!</v>
      </c>
      <c r="BH123" s="30" t="e">
        <f t="shared" si="61"/>
        <v>#DIV/0!</v>
      </c>
      <c r="BI123" s="30" t="e">
        <f t="shared" si="61"/>
        <v>#DIV/0!</v>
      </c>
      <c r="BJ123" s="30" t="e">
        <f t="shared" si="61"/>
        <v>#DIV/0!</v>
      </c>
      <c r="BK123" s="30" t="e">
        <f t="shared" si="61"/>
        <v>#DIV/0!</v>
      </c>
      <c r="BL123" s="30" t="e">
        <f t="shared" si="61"/>
        <v>#DIV/0!</v>
      </c>
      <c r="BM123" s="30" t="e">
        <f t="shared" si="61"/>
        <v>#DIV/0!</v>
      </c>
      <c r="BN123" s="30" t="e">
        <f t="shared" si="61"/>
        <v>#DIV/0!</v>
      </c>
      <c r="BO123" s="30" t="e">
        <f t="shared" si="61"/>
        <v>#DIV/0!</v>
      </c>
      <c r="BP123" s="30" t="e">
        <f t="shared" si="61"/>
        <v>#DIV/0!</v>
      </c>
      <c r="BQ123" s="30" t="e">
        <f t="shared" si="61"/>
        <v>#DIV/0!</v>
      </c>
      <c r="BR123" s="30" t="e">
        <f t="shared" si="61"/>
        <v>#DIV/0!</v>
      </c>
      <c r="BS123" s="30" t="e">
        <f t="shared" si="61"/>
        <v>#DIV/0!</v>
      </c>
      <c r="BT123" s="30" t="e">
        <f t="shared" si="61"/>
        <v>#DIV/0!</v>
      </c>
      <c r="BU123" s="30" t="e">
        <f t="shared" si="61"/>
        <v>#DIV/0!</v>
      </c>
      <c r="BV123" s="30" t="e">
        <f t="shared" si="61"/>
        <v>#DIV/0!</v>
      </c>
      <c r="BW123" s="30" t="e">
        <f t="shared" ref="BW123:EH123" si="62">$B$122/$C$122/$D$122/$E$122/BW86/$H$122</f>
        <v>#DIV/0!</v>
      </c>
      <c r="BX123" s="30" t="e">
        <f t="shared" si="62"/>
        <v>#DIV/0!</v>
      </c>
      <c r="BY123" s="30" t="e">
        <f t="shared" si="62"/>
        <v>#DIV/0!</v>
      </c>
      <c r="BZ123" s="30" t="e">
        <f t="shared" si="62"/>
        <v>#DIV/0!</v>
      </c>
      <c r="CA123" s="30" t="e">
        <f t="shared" si="62"/>
        <v>#DIV/0!</v>
      </c>
      <c r="CB123" s="30" t="e">
        <f t="shared" si="62"/>
        <v>#DIV/0!</v>
      </c>
      <c r="CC123" s="30" t="e">
        <f t="shared" si="62"/>
        <v>#DIV/0!</v>
      </c>
      <c r="CD123" s="30" t="e">
        <f t="shared" si="62"/>
        <v>#DIV/0!</v>
      </c>
      <c r="CE123" s="30" t="e">
        <f t="shared" si="62"/>
        <v>#DIV/0!</v>
      </c>
      <c r="CF123" s="30" t="e">
        <f t="shared" si="62"/>
        <v>#DIV/0!</v>
      </c>
      <c r="CG123" s="30" t="e">
        <f t="shared" si="62"/>
        <v>#DIV/0!</v>
      </c>
      <c r="CH123" s="30" t="e">
        <f t="shared" si="62"/>
        <v>#DIV/0!</v>
      </c>
      <c r="CI123" s="30" t="e">
        <f t="shared" si="62"/>
        <v>#DIV/0!</v>
      </c>
      <c r="CJ123" s="30" t="e">
        <f t="shared" si="62"/>
        <v>#DIV/0!</v>
      </c>
      <c r="CK123" s="30" t="e">
        <f t="shared" si="62"/>
        <v>#DIV/0!</v>
      </c>
      <c r="CL123" s="30" t="e">
        <f t="shared" si="62"/>
        <v>#DIV/0!</v>
      </c>
      <c r="CM123" s="30" t="e">
        <f t="shared" si="62"/>
        <v>#DIV/0!</v>
      </c>
      <c r="CN123" s="30" t="e">
        <f t="shared" si="62"/>
        <v>#DIV/0!</v>
      </c>
      <c r="CO123" s="30" t="e">
        <f t="shared" si="62"/>
        <v>#DIV/0!</v>
      </c>
      <c r="CP123" s="30" t="e">
        <f t="shared" si="62"/>
        <v>#DIV/0!</v>
      </c>
      <c r="CQ123" s="30" t="e">
        <f t="shared" si="62"/>
        <v>#DIV/0!</v>
      </c>
      <c r="CR123" s="30" t="e">
        <f t="shared" si="62"/>
        <v>#DIV/0!</v>
      </c>
      <c r="CS123" s="30" t="e">
        <f t="shared" si="62"/>
        <v>#DIV/0!</v>
      </c>
      <c r="CT123" s="30" t="e">
        <f t="shared" si="62"/>
        <v>#DIV/0!</v>
      </c>
      <c r="CU123" s="30" t="e">
        <f t="shared" si="62"/>
        <v>#DIV/0!</v>
      </c>
      <c r="CV123" s="30" t="e">
        <f t="shared" si="62"/>
        <v>#DIV/0!</v>
      </c>
      <c r="CW123" s="30" t="e">
        <f t="shared" si="62"/>
        <v>#DIV/0!</v>
      </c>
      <c r="CX123" s="30" t="e">
        <f t="shared" si="62"/>
        <v>#DIV/0!</v>
      </c>
      <c r="CY123" s="30" t="e">
        <f t="shared" si="62"/>
        <v>#DIV/0!</v>
      </c>
      <c r="CZ123" s="30" t="e">
        <f t="shared" si="62"/>
        <v>#DIV/0!</v>
      </c>
      <c r="DA123" s="30" t="e">
        <f t="shared" si="62"/>
        <v>#DIV/0!</v>
      </c>
      <c r="DB123" s="30" t="e">
        <f t="shared" si="62"/>
        <v>#DIV/0!</v>
      </c>
      <c r="DC123" s="30" t="e">
        <f t="shared" si="62"/>
        <v>#DIV/0!</v>
      </c>
      <c r="DD123" s="30" t="e">
        <f t="shared" si="62"/>
        <v>#DIV/0!</v>
      </c>
      <c r="DE123" s="30" t="e">
        <f t="shared" si="62"/>
        <v>#DIV/0!</v>
      </c>
      <c r="DF123" s="30" t="e">
        <f t="shared" si="62"/>
        <v>#DIV/0!</v>
      </c>
      <c r="DG123" s="30" t="e">
        <f t="shared" si="62"/>
        <v>#DIV/0!</v>
      </c>
      <c r="DH123" s="30" t="e">
        <f t="shared" si="62"/>
        <v>#DIV/0!</v>
      </c>
      <c r="DI123" s="30" t="e">
        <f t="shared" si="62"/>
        <v>#DIV/0!</v>
      </c>
      <c r="DJ123" s="30" t="e">
        <f t="shared" si="62"/>
        <v>#DIV/0!</v>
      </c>
      <c r="DK123" s="30" t="e">
        <f t="shared" si="62"/>
        <v>#DIV/0!</v>
      </c>
      <c r="DL123" s="30" t="e">
        <f t="shared" si="62"/>
        <v>#DIV/0!</v>
      </c>
      <c r="DM123" s="30" t="e">
        <f t="shared" si="62"/>
        <v>#DIV/0!</v>
      </c>
      <c r="DN123" s="30" t="e">
        <f t="shared" si="62"/>
        <v>#DIV/0!</v>
      </c>
      <c r="DO123" s="30" t="e">
        <f t="shared" si="62"/>
        <v>#DIV/0!</v>
      </c>
      <c r="DP123" s="30" t="e">
        <f t="shared" si="62"/>
        <v>#DIV/0!</v>
      </c>
      <c r="DQ123" s="30" t="e">
        <f t="shared" si="62"/>
        <v>#DIV/0!</v>
      </c>
      <c r="DR123" s="30" t="e">
        <f t="shared" si="62"/>
        <v>#DIV/0!</v>
      </c>
      <c r="DS123" s="30" t="e">
        <f t="shared" si="62"/>
        <v>#DIV/0!</v>
      </c>
      <c r="DT123" s="30" t="e">
        <f t="shared" si="62"/>
        <v>#DIV/0!</v>
      </c>
      <c r="DU123" s="30" t="e">
        <f t="shared" si="62"/>
        <v>#DIV/0!</v>
      </c>
      <c r="DV123" s="30" t="e">
        <f t="shared" si="62"/>
        <v>#DIV/0!</v>
      </c>
      <c r="DW123" s="30" t="e">
        <f t="shared" si="62"/>
        <v>#DIV/0!</v>
      </c>
      <c r="DX123" s="30" t="e">
        <f t="shared" si="62"/>
        <v>#DIV/0!</v>
      </c>
      <c r="DY123" s="30" t="e">
        <f t="shared" si="62"/>
        <v>#DIV/0!</v>
      </c>
      <c r="DZ123" s="30" t="e">
        <f t="shared" si="62"/>
        <v>#DIV/0!</v>
      </c>
      <c r="EA123" s="30" t="e">
        <f t="shared" si="62"/>
        <v>#DIV/0!</v>
      </c>
      <c r="EB123" s="30" t="e">
        <f t="shared" si="62"/>
        <v>#DIV/0!</v>
      </c>
      <c r="EC123" s="30" t="e">
        <f t="shared" si="62"/>
        <v>#DIV/0!</v>
      </c>
      <c r="ED123" s="30" t="e">
        <f t="shared" si="62"/>
        <v>#DIV/0!</v>
      </c>
      <c r="EE123" s="30" t="e">
        <f t="shared" si="62"/>
        <v>#DIV/0!</v>
      </c>
      <c r="EF123" s="30" t="e">
        <f t="shared" si="62"/>
        <v>#DIV/0!</v>
      </c>
      <c r="EG123" s="30" t="e">
        <f t="shared" si="62"/>
        <v>#DIV/0!</v>
      </c>
      <c r="EH123" s="30" t="e">
        <f t="shared" si="62"/>
        <v>#DIV/0!</v>
      </c>
      <c r="EI123" s="30" t="e">
        <f t="shared" ref="EI123:GA123" si="63">$B$122/$C$122/$D$122/$E$122/EI86/$H$122</f>
        <v>#DIV/0!</v>
      </c>
      <c r="EJ123" s="30" t="e">
        <f t="shared" si="63"/>
        <v>#DIV/0!</v>
      </c>
      <c r="EK123" s="30" t="e">
        <f t="shared" si="63"/>
        <v>#DIV/0!</v>
      </c>
      <c r="EL123" s="30" t="e">
        <f t="shared" si="63"/>
        <v>#DIV/0!</v>
      </c>
      <c r="EM123" s="30" t="e">
        <f t="shared" si="63"/>
        <v>#DIV/0!</v>
      </c>
      <c r="EN123" s="30" t="e">
        <f t="shared" si="63"/>
        <v>#DIV/0!</v>
      </c>
      <c r="EO123" s="30" t="e">
        <f t="shared" si="63"/>
        <v>#DIV/0!</v>
      </c>
      <c r="EP123" s="30" t="e">
        <f t="shared" si="63"/>
        <v>#DIV/0!</v>
      </c>
      <c r="EQ123" s="30" t="e">
        <f t="shared" si="63"/>
        <v>#DIV/0!</v>
      </c>
      <c r="ER123" s="30" t="e">
        <f t="shared" si="63"/>
        <v>#DIV/0!</v>
      </c>
      <c r="ES123" s="30" t="e">
        <f t="shared" si="63"/>
        <v>#DIV/0!</v>
      </c>
      <c r="ET123" s="30" t="e">
        <f t="shared" si="63"/>
        <v>#DIV/0!</v>
      </c>
      <c r="EU123" s="30" t="e">
        <f t="shared" si="63"/>
        <v>#DIV/0!</v>
      </c>
      <c r="EV123" s="30" t="e">
        <f t="shared" si="63"/>
        <v>#DIV/0!</v>
      </c>
      <c r="EW123" s="30" t="e">
        <f t="shared" si="63"/>
        <v>#DIV/0!</v>
      </c>
      <c r="EX123" s="30" t="e">
        <f t="shared" si="63"/>
        <v>#DIV/0!</v>
      </c>
      <c r="EY123" s="30" t="e">
        <f t="shared" si="63"/>
        <v>#DIV/0!</v>
      </c>
      <c r="EZ123" s="30" t="e">
        <f t="shared" si="63"/>
        <v>#DIV/0!</v>
      </c>
      <c r="FA123" s="30" t="e">
        <f t="shared" si="63"/>
        <v>#DIV/0!</v>
      </c>
      <c r="FB123" s="30" t="e">
        <f t="shared" si="63"/>
        <v>#DIV/0!</v>
      </c>
      <c r="FC123" s="30" t="e">
        <f t="shared" si="63"/>
        <v>#DIV/0!</v>
      </c>
      <c r="FD123" s="30" t="e">
        <f t="shared" si="63"/>
        <v>#DIV/0!</v>
      </c>
      <c r="FE123" s="30" t="e">
        <f t="shared" si="63"/>
        <v>#DIV/0!</v>
      </c>
      <c r="FF123" s="30" t="e">
        <f t="shared" si="63"/>
        <v>#DIV/0!</v>
      </c>
      <c r="FG123" s="30" t="e">
        <f t="shared" si="63"/>
        <v>#DIV/0!</v>
      </c>
      <c r="FH123" s="30" t="e">
        <f t="shared" si="63"/>
        <v>#DIV/0!</v>
      </c>
      <c r="FI123" s="30" t="e">
        <f t="shared" si="63"/>
        <v>#DIV/0!</v>
      </c>
      <c r="FJ123" s="30" t="e">
        <f t="shared" si="63"/>
        <v>#DIV/0!</v>
      </c>
      <c r="FK123" s="30" t="e">
        <f t="shared" si="63"/>
        <v>#DIV/0!</v>
      </c>
      <c r="FL123" s="30" t="e">
        <f t="shared" si="63"/>
        <v>#DIV/0!</v>
      </c>
      <c r="FM123" s="30" t="e">
        <f t="shared" si="63"/>
        <v>#DIV/0!</v>
      </c>
      <c r="FN123" s="30" t="e">
        <f t="shared" si="63"/>
        <v>#DIV/0!</v>
      </c>
      <c r="FO123" s="30" t="e">
        <f t="shared" si="63"/>
        <v>#DIV/0!</v>
      </c>
      <c r="FP123" s="30" t="e">
        <f t="shared" si="63"/>
        <v>#DIV/0!</v>
      </c>
      <c r="FQ123" s="30" t="e">
        <f t="shared" si="63"/>
        <v>#DIV/0!</v>
      </c>
      <c r="FR123" s="30" t="e">
        <f t="shared" si="63"/>
        <v>#DIV/0!</v>
      </c>
      <c r="FS123" s="30" t="e">
        <f t="shared" si="63"/>
        <v>#DIV/0!</v>
      </c>
      <c r="FT123" s="30" t="e">
        <f t="shared" si="63"/>
        <v>#DIV/0!</v>
      </c>
      <c r="FU123" s="30" t="e">
        <f t="shared" si="63"/>
        <v>#DIV/0!</v>
      </c>
      <c r="FV123" s="30" t="e">
        <f t="shared" si="63"/>
        <v>#DIV/0!</v>
      </c>
      <c r="FW123" s="30" t="e">
        <f t="shared" si="63"/>
        <v>#DIV/0!</v>
      </c>
      <c r="FX123" s="30" t="e">
        <f t="shared" si="63"/>
        <v>#DIV/0!</v>
      </c>
      <c r="FY123" s="30" t="e">
        <f t="shared" si="63"/>
        <v>#DIV/0!</v>
      </c>
      <c r="FZ123" s="30" t="e">
        <f t="shared" si="63"/>
        <v>#DIV/0!</v>
      </c>
      <c r="GA123" s="30" t="e">
        <f t="shared" si="63"/>
        <v>#DIV/0!</v>
      </c>
    </row>
    <row r="126" spans="1:183">
      <c r="F126" t="s">
        <v>42</v>
      </c>
      <c r="G126" s="30" t="e">
        <f>MAX(J122,J123)</f>
        <v>#DIV/0!</v>
      </c>
      <c r="I126" t="s">
        <v>40</v>
      </c>
      <c r="J126" s="30" t="e">
        <f t="shared" ref="J126:BU126" si="64">MIN($J$26,J121,MAX(J122,J123))</f>
        <v>#DIV/0!</v>
      </c>
      <c r="K126" s="30" t="e">
        <f t="shared" si="64"/>
        <v>#DIV/0!</v>
      </c>
      <c r="L126" s="30" t="e">
        <f t="shared" si="64"/>
        <v>#DIV/0!</v>
      </c>
      <c r="M126" s="30" t="e">
        <f t="shared" si="64"/>
        <v>#DIV/0!</v>
      </c>
      <c r="N126" s="30" t="e">
        <f t="shared" si="64"/>
        <v>#DIV/0!</v>
      </c>
      <c r="O126" s="30" t="e">
        <f t="shared" si="64"/>
        <v>#DIV/0!</v>
      </c>
      <c r="P126" s="30" t="e">
        <f t="shared" si="64"/>
        <v>#DIV/0!</v>
      </c>
      <c r="Q126" s="30" t="e">
        <f t="shared" si="64"/>
        <v>#DIV/0!</v>
      </c>
      <c r="R126" s="30" t="e">
        <f t="shared" si="64"/>
        <v>#DIV/0!</v>
      </c>
      <c r="S126" s="30" t="e">
        <f t="shared" si="64"/>
        <v>#DIV/0!</v>
      </c>
      <c r="T126" s="30" t="e">
        <f t="shared" si="64"/>
        <v>#DIV/0!</v>
      </c>
      <c r="U126" s="30" t="e">
        <f t="shared" si="64"/>
        <v>#DIV/0!</v>
      </c>
      <c r="V126" s="30" t="e">
        <f t="shared" si="64"/>
        <v>#DIV/0!</v>
      </c>
      <c r="W126" s="30" t="e">
        <f t="shared" si="64"/>
        <v>#DIV/0!</v>
      </c>
      <c r="X126" s="30" t="e">
        <f t="shared" si="64"/>
        <v>#DIV/0!</v>
      </c>
      <c r="Y126" s="30" t="e">
        <f t="shared" si="64"/>
        <v>#DIV/0!</v>
      </c>
      <c r="Z126" s="30" t="e">
        <f t="shared" si="64"/>
        <v>#DIV/0!</v>
      </c>
      <c r="AA126" s="30" t="e">
        <f t="shared" si="64"/>
        <v>#DIV/0!</v>
      </c>
      <c r="AB126" s="30" t="e">
        <f t="shared" si="64"/>
        <v>#DIV/0!</v>
      </c>
      <c r="AC126" s="30" t="e">
        <f t="shared" si="64"/>
        <v>#DIV/0!</v>
      </c>
      <c r="AD126" s="30" t="e">
        <f t="shared" si="64"/>
        <v>#DIV/0!</v>
      </c>
      <c r="AE126" s="30" t="e">
        <f t="shared" si="64"/>
        <v>#DIV/0!</v>
      </c>
      <c r="AF126" s="30" t="e">
        <f t="shared" si="64"/>
        <v>#DIV/0!</v>
      </c>
      <c r="AG126" s="30" t="e">
        <f t="shared" si="64"/>
        <v>#DIV/0!</v>
      </c>
      <c r="AH126" s="30" t="e">
        <f t="shared" si="64"/>
        <v>#DIV/0!</v>
      </c>
      <c r="AI126" s="30" t="e">
        <f t="shared" si="64"/>
        <v>#DIV/0!</v>
      </c>
      <c r="AJ126" s="30" t="e">
        <f t="shared" si="64"/>
        <v>#DIV/0!</v>
      </c>
      <c r="AK126" s="30" t="e">
        <f t="shared" si="64"/>
        <v>#DIV/0!</v>
      </c>
      <c r="AL126" s="30" t="e">
        <f t="shared" si="64"/>
        <v>#DIV/0!</v>
      </c>
      <c r="AM126" s="30" t="e">
        <f t="shared" si="64"/>
        <v>#DIV/0!</v>
      </c>
      <c r="AN126" s="30" t="e">
        <f t="shared" si="64"/>
        <v>#DIV/0!</v>
      </c>
      <c r="AO126" s="30" t="e">
        <f t="shared" si="64"/>
        <v>#DIV/0!</v>
      </c>
      <c r="AP126" s="59" t="e">
        <f t="shared" si="64"/>
        <v>#DIV/0!</v>
      </c>
      <c r="AQ126" s="30" t="e">
        <f t="shared" si="64"/>
        <v>#DIV/0!</v>
      </c>
      <c r="AR126" s="30" t="e">
        <f t="shared" si="64"/>
        <v>#DIV/0!</v>
      </c>
      <c r="AS126" s="30" t="e">
        <f t="shared" si="64"/>
        <v>#DIV/0!</v>
      </c>
      <c r="AT126" s="30" t="e">
        <f t="shared" si="64"/>
        <v>#DIV/0!</v>
      </c>
      <c r="AU126" s="30" t="e">
        <f t="shared" si="64"/>
        <v>#DIV/0!</v>
      </c>
      <c r="AV126" s="30" t="e">
        <f t="shared" si="64"/>
        <v>#DIV/0!</v>
      </c>
      <c r="AW126" s="30" t="e">
        <f t="shared" si="64"/>
        <v>#DIV/0!</v>
      </c>
      <c r="AX126" s="30" t="e">
        <f t="shared" si="64"/>
        <v>#DIV/0!</v>
      </c>
      <c r="AY126" s="30" t="e">
        <f t="shared" si="64"/>
        <v>#DIV/0!</v>
      </c>
      <c r="AZ126" s="30" t="e">
        <f t="shared" si="64"/>
        <v>#DIV/0!</v>
      </c>
      <c r="BA126" s="30" t="e">
        <f t="shared" si="64"/>
        <v>#DIV/0!</v>
      </c>
      <c r="BB126" s="30" t="e">
        <f t="shared" si="64"/>
        <v>#DIV/0!</v>
      </c>
      <c r="BC126" s="30" t="e">
        <f t="shared" si="64"/>
        <v>#DIV/0!</v>
      </c>
      <c r="BD126" s="30" t="e">
        <f t="shared" si="64"/>
        <v>#DIV/0!</v>
      </c>
      <c r="BE126" s="30" t="e">
        <f t="shared" si="64"/>
        <v>#DIV/0!</v>
      </c>
      <c r="BF126" s="30" t="e">
        <f t="shared" si="64"/>
        <v>#DIV/0!</v>
      </c>
      <c r="BG126" s="30" t="e">
        <f t="shared" si="64"/>
        <v>#DIV/0!</v>
      </c>
      <c r="BH126" s="30" t="e">
        <f t="shared" si="64"/>
        <v>#DIV/0!</v>
      </c>
      <c r="BI126" s="30" t="e">
        <f t="shared" si="64"/>
        <v>#DIV/0!</v>
      </c>
      <c r="BJ126" s="30" t="e">
        <f t="shared" si="64"/>
        <v>#DIV/0!</v>
      </c>
      <c r="BK126" s="30" t="e">
        <f t="shared" si="64"/>
        <v>#DIV/0!</v>
      </c>
      <c r="BL126" s="30" t="e">
        <f t="shared" si="64"/>
        <v>#DIV/0!</v>
      </c>
      <c r="BM126" s="30" t="e">
        <f t="shared" si="64"/>
        <v>#DIV/0!</v>
      </c>
      <c r="BN126" s="30" t="e">
        <f t="shared" si="64"/>
        <v>#DIV/0!</v>
      </c>
      <c r="BO126" s="30" t="e">
        <f t="shared" si="64"/>
        <v>#DIV/0!</v>
      </c>
      <c r="BP126" s="30" t="e">
        <f t="shared" si="64"/>
        <v>#DIV/0!</v>
      </c>
      <c r="BQ126" s="30" t="e">
        <f t="shared" si="64"/>
        <v>#DIV/0!</v>
      </c>
      <c r="BR126" s="30" t="e">
        <f t="shared" si="64"/>
        <v>#DIV/0!</v>
      </c>
      <c r="BS126" s="30" t="e">
        <f t="shared" si="64"/>
        <v>#DIV/0!</v>
      </c>
      <c r="BT126" s="30" t="e">
        <f t="shared" si="64"/>
        <v>#DIV/0!</v>
      </c>
      <c r="BU126" s="30" t="e">
        <f t="shared" si="64"/>
        <v>#DIV/0!</v>
      </c>
      <c r="BV126" s="30" t="e">
        <f t="shared" ref="BV126:EG126" si="65">MIN($J$26,BV121,MAX(BV122,BV123))</f>
        <v>#DIV/0!</v>
      </c>
      <c r="BW126" s="30" t="e">
        <f t="shared" si="65"/>
        <v>#DIV/0!</v>
      </c>
      <c r="BX126" s="30" t="e">
        <f t="shared" si="65"/>
        <v>#DIV/0!</v>
      </c>
      <c r="BY126" s="30" t="e">
        <f t="shared" si="65"/>
        <v>#DIV/0!</v>
      </c>
      <c r="BZ126" s="30" t="e">
        <f t="shared" si="65"/>
        <v>#DIV/0!</v>
      </c>
      <c r="CA126" s="30" t="e">
        <f t="shared" si="65"/>
        <v>#DIV/0!</v>
      </c>
      <c r="CB126" s="30" t="e">
        <f t="shared" si="65"/>
        <v>#DIV/0!</v>
      </c>
      <c r="CC126" s="30" t="e">
        <f t="shared" si="65"/>
        <v>#DIV/0!</v>
      </c>
      <c r="CD126" s="30" t="e">
        <f t="shared" si="65"/>
        <v>#DIV/0!</v>
      </c>
      <c r="CE126" s="30" t="e">
        <f t="shared" si="65"/>
        <v>#DIV/0!</v>
      </c>
      <c r="CF126" s="30" t="e">
        <f t="shared" si="65"/>
        <v>#DIV/0!</v>
      </c>
      <c r="CG126" s="30" t="e">
        <f t="shared" si="65"/>
        <v>#DIV/0!</v>
      </c>
      <c r="CH126" s="30" t="e">
        <f t="shared" si="65"/>
        <v>#DIV/0!</v>
      </c>
      <c r="CI126" s="30" t="e">
        <f t="shared" si="65"/>
        <v>#DIV/0!</v>
      </c>
      <c r="CJ126" s="30" t="e">
        <f t="shared" si="65"/>
        <v>#DIV/0!</v>
      </c>
      <c r="CK126" s="30" t="e">
        <f t="shared" si="65"/>
        <v>#DIV/0!</v>
      </c>
      <c r="CL126" s="30" t="e">
        <f t="shared" si="65"/>
        <v>#DIV/0!</v>
      </c>
      <c r="CM126" s="30" t="e">
        <f t="shared" si="65"/>
        <v>#DIV/0!</v>
      </c>
      <c r="CN126" s="30" t="e">
        <f t="shared" si="65"/>
        <v>#DIV/0!</v>
      </c>
      <c r="CO126" s="30" t="e">
        <f t="shared" si="65"/>
        <v>#DIV/0!</v>
      </c>
      <c r="CP126" s="30" t="e">
        <f t="shared" si="65"/>
        <v>#DIV/0!</v>
      </c>
      <c r="CQ126" s="30" t="e">
        <f t="shared" si="65"/>
        <v>#DIV/0!</v>
      </c>
      <c r="CR126" s="30" t="e">
        <f t="shared" si="65"/>
        <v>#DIV/0!</v>
      </c>
      <c r="CS126" s="30" t="e">
        <f t="shared" si="65"/>
        <v>#DIV/0!</v>
      </c>
      <c r="CT126" s="30" t="e">
        <f t="shared" si="65"/>
        <v>#DIV/0!</v>
      </c>
      <c r="CU126" s="30" t="e">
        <f t="shared" si="65"/>
        <v>#DIV/0!</v>
      </c>
      <c r="CV126" s="30" t="e">
        <f t="shared" si="65"/>
        <v>#DIV/0!</v>
      </c>
      <c r="CW126" s="30" t="e">
        <f t="shared" si="65"/>
        <v>#DIV/0!</v>
      </c>
      <c r="CX126" s="30" t="e">
        <f t="shared" si="65"/>
        <v>#DIV/0!</v>
      </c>
      <c r="CY126" s="30" t="e">
        <f t="shared" si="65"/>
        <v>#DIV/0!</v>
      </c>
      <c r="CZ126" s="30" t="e">
        <f t="shared" si="65"/>
        <v>#DIV/0!</v>
      </c>
      <c r="DA126" s="30" t="e">
        <f t="shared" si="65"/>
        <v>#DIV/0!</v>
      </c>
      <c r="DB126" s="30" t="e">
        <f t="shared" si="65"/>
        <v>#DIV/0!</v>
      </c>
      <c r="DC126" s="30" t="e">
        <f t="shared" si="65"/>
        <v>#DIV/0!</v>
      </c>
      <c r="DD126" s="30" t="e">
        <f t="shared" si="65"/>
        <v>#DIV/0!</v>
      </c>
      <c r="DE126" s="30" t="e">
        <f t="shared" si="65"/>
        <v>#DIV/0!</v>
      </c>
      <c r="DF126" s="30" t="e">
        <f t="shared" si="65"/>
        <v>#DIV/0!</v>
      </c>
      <c r="DG126" s="30" t="e">
        <f t="shared" si="65"/>
        <v>#DIV/0!</v>
      </c>
      <c r="DH126" s="30" t="e">
        <f t="shared" si="65"/>
        <v>#DIV/0!</v>
      </c>
      <c r="DI126" s="30" t="e">
        <f t="shared" si="65"/>
        <v>#DIV/0!</v>
      </c>
      <c r="DJ126" s="30" t="e">
        <f t="shared" si="65"/>
        <v>#DIV/0!</v>
      </c>
      <c r="DK126" s="30" t="e">
        <f t="shared" si="65"/>
        <v>#DIV/0!</v>
      </c>
      <c r="DL126" s="30" t="e">
        <f t="shared" si="65"/>
        <v>#DIV/0!</v>
      </c>
      <c r="DM126" s="30" t="e">
        <f t="shared" si="65"/>
        <v>#DIV/0!</v>
      </c>
      <c r="DN126" s="30" t="e">
        <f t="shared" si="65"/>
        <v>#DIV/0!</v>
      </c>
      <c r="DO126" s="30" t="e">
        <f t="shared" si="65"/>
        <v>#DIV/0!</v>
      </c>
      <c r="DP126" s="30" t="e">
        <f t="shared" si="65"/>
        <v>#DIV/0!</v>
      </c>
      <c r="DQ126" s="30" t="e">
        <f t="shared" si="65"/>
        <v>#DIV/0!</v>
      </c>
      <c r="DR126" s="30" t="e">
        <f t="shared" si="65"/>
        <v>#DIV/0!</v>
      </c>
      <c r="DS126" s="30" t="e">
        <f t="shared" si="65"/>
        <v>#DIV/0!</v>
      </c>
      <c r="DT126" s="30" t="e">
        <f t="shared" si="65"/>
        <v>#DIV/0!</v>
      </c>
      <c r="DU126" s="30" t="e">
        <f t="shared" si="65"/>
        <v>#DIV/0!</v>
      </c>
      <c r="DV126" s="30" t="e">
        <f t="shared" si="65"/>
        <v>#DIV/0!</v>
      </c>
      <c r="DW126" s="30" t="e">
        <f t="shared" si="65"/>
        <v>#DIV/0!</v>
      </c>
      <c r="DX126" s="30" t="e">
        <f t="shared" si="65"/>
        <v>#DIV/0!</v>
      </c>
      <c r="DY126" s="30" t="e">
        <f t="shared" si="65"/>
        <v>#DIV/0!</v>
      </c>
      <c r="DZ126" s="30" t="e">
        <f t="shared" si="65"/>
        <v>#DIV/0!</v>
      </c>
      <c r="EA126" s="30" t="e">
        <f t="shared" si="65"/>
        <v>#DIV/0!</v>
      </c>
      <c r="EB126" s="30" t="e">
        <f t="shared" si="65"/>
        <v>#DIV/0!</v>
      </c>
      <c r="EC126" s="30" t="e">
        <f t="shared" si="65"/>
        <v>#DIV/0!</v>
      </c>
      <c r="ED126" s="30" t="e">
        <f t="shared" si="65"/>
        <v>#DIV/0!</v>
      </c>
      <c r="EE126" s="30" t="e">
        <f t="shared" si="65"/>
        <v>#DIV/0!</v>
      </c>
      <c r="EF126" s="30" t="e">
        <f t="shared" si="65"/>
        <v>#DIV/0!</v>
      </c>
      <c r="EG126" s="30" t="e">
        <f t="shared" si="65"/>
        <v>#DIV/0!</v>
      </c>
      <c r="EH126" s="30" t="e">
        <f t="shared" ref="EH126:GA126" si="66">MIN($J$26,EH121,MAX(EH122,EH123))</f>
        <v>#DIV/0!</v>
      </c>
      <c r="EI126" s="30" t="e">
        <f t="shared" si="66"/>
        <v>#DIV/0!</v>
      </c>
      <c r="EJ126" s="30" t="e">
        <f t="shared" si="66"/>
        <v>#DIV/0!</v>
      </c>
      <c r="EK126" s="30" t="e">
        <f t="shared" si="66"/>
        <v>#DIV/0!</v>
      </c>
      <c r="EL126" s="30" t="e">
        <f t="shared" si="66"/>
        <v>#DIV/0!</v>
      </c>
      <c r="EM126" s="30" t="e">
        <f t="shared" si="66"/>
        <v>#DIV/0!</v>
      </c>
      <c r="EN126" s="30" t="e">
        <f t="shared" si="66"/>
        <v>#DIV/0!</v>
      </c>
      <c r="EO126" s="30" t="e">
        <f t="shared" si="66"/>
        <v>#DIV/0!</v>
      </c>
      <c r="EP126" s="30" t="e">
        <f t="shared" si="66"/>
        <v>#DIV/0!</v>
      </c>
      <c r="EQ126" s="30" t="e">
        <f t="shared" si="66"/>
        <v>#DIV/0!</v>
      </c>
      <c r="ER126" s="30" t="e">
        <f t="shared" si="66"/>
        <v>#DIV/0!</v>
      </c>
      <c r="ES126" s="30" t="e">
        <f t="shared" si="66"/>
        <v>#DIV/0!</v>
      </c>
      <c r="ET126" s="30" t="e">
        <f t="shared" si="66"/>
        <v>#DIV/0!</v>
      </c>
      <c r="EU126" s="30" t="e">
        <f t="shared" si="66"/>
        <v>#DIV/0!</v>
      </c>
      <c r="EV126" s="30" t="e">
        <f t="shared" si="66"/>
        <v>#DIV/0!</v>
      </c>
      <c r="EW126" s="30" t="e">
        <f t="shared" si="66"/>
        <v>#DIV/0!</v>
      </c>
      <c r="EX126" s="30" t="e">
        <f t="shared" si="66"/>
        <v>#DIV/0!</v>
      </c>
      <c r="EY126" s="30" t="e">
        <f t="shared" si="66"/>
        <v>#DIV/0!</v>
      </c>
      <c r="EZ126" s="30" t="e">
        <f t="shared" si="66"/>
        <v>#DIV/0!</v>
      </c>
      <c r="FA126" s="30" t="e">
        <f t="shared" si="66"/>
        <v>#DIV/0!</v>
      </c>
      <c r="FB126" s="30" t="e">
        <f t="shared" si="66"/>
        <v>#DIV/0!</v>
      </c>
      <c r="FC126" s="30" t="e">
        <f t="shared" si="66"/>
        <v>#DIV/0!</v>
      </c>
      <c r="FD126" s="30" t="e">
        <f t="shared" si="66"/>
        <v>#DIV/0!</v>
      </c>
      <c r="FE126" s="30" t="e">
        <f t="shared" si="66"/>
        <v>#DIV/0!</v>
      </c>
      <c r="FF126" s="30" t="e">
        <f t="shared" si="66"/>
        <v>#DIV/0!</v>
      </c>
      <c r="FG126" s="30" t="e">
        <f t="shared" si="66"/>
        <v>#DIV/0!</v>
      </c>
      <c r="FH126" s="30" t="e">
        <f t="shared" si="66"/>
        <v>#DIV/0!</v>
      </c>
      <c r="FI126" s="30" t="e">
        <f t="shared" si="66"/>
        <v>#DIV/0!</v>
      </c>
      <c r="FJ126" s="30" t="e">
        <f t="shared" si="66"/>
        <v>#DIV/0!</v>
      </c>
      <c r="FK126" s="30" t="e">
        <f t="shared" si="66"/>
        <v>#DIV/0!</v>
      </c>
      <c r="FL126" s="30" t="e">
        <f t="shared" si="66"/>
        <v>#DIV/0!</v>
      </c>
      <c r="FM126" s="30" t="e">
        <f t="shared" si="66"/>
        <v>#DIV/0!</v>
      </c>
      <c r="FN126" s="30" t="e">
        <f t="shared" si="66"/>
        <v>#DIV/0!</v>
      </c>
      <c r="FO126" s="30" t="e">
        <f t="shared" si="66"/>
        <v>#DIV/0!</v>
      </c>
      <c r="FP126" s="30" t="e">
        <f t="shared" si="66"/>
        <v>#DIV/0!</v>
      </c>
      <c r="FQ126" s="30" t="e">
        <f t="shared" si="66"/>
        <v>#DIV/0!</v>
      </c>
      <c r="FR126" s="30" t="e">
        <f t="shared" si="66"/>
        <v>#DIV/0!</v>
      </c>
      <c r="FS126" s="30" t="e">
        <f t="shared" si="66"/>
        <v>#DIV/0!</v>
      </c>
      <c r="FT126" s="30" t="e">
        <f t="shared" si="66"/>
        <v>#DIV/0!</v>
      </c>
      <c r="FU126" s="30" t="e">
        <f t="shared" si="66"/>
        <v>#DIV/0!</v>
      </c>
      <c r="FV126" s="30" t="e">
        <f t="shared" si="66"/>
        <v>#DIV/0!</v>
      </c>
      <c r="FW126" s="30" t="e">
        <f t="shared" si="66"/>
        <v>#DIV/0!</v>
      </c>
      <c r="FX126" s="30" t="e">
        <f t="shared" si="66"/>
        <v>#DIV/0!</v>
      </c>
      <c r="FY126" s="30" t="e">
        <f t="shared" si="66"/>
        <v>#DIV/0!</v>
      </c>
      <c r="FZ126" s="30" t="e">
        <f t="shared" si="66"/>
        <v>#DIV/0!</v>
      </c>
      <c r="GA126" s="30" t="e">
        <f t="shared" si="66"/>
        <v>#DIV/0!</v>
      </c>
    </row>
    <row r="127" spans="1:183">
      <c r="I127" t="s">
        <v>33</v>
      </c>
      <c r="J127">
        <f>J86</f>
        <v>45</v>
      </c>
      <c r="K127">
        <f t="shared" ref="K127:BV127" si="67">K86</f>
        <v>51</v>
      </c>
      <c r="L127">
        <f t="shared" si="67"/>
        <v>57</v>
      </c>
      <c r="M127">
        <f t="shared" si="67"/>
        <v>63</v>
      </c>
      <c r="N127">
        <f t="shared" si="67"/>
        <v>69</v>
      </c>
      <c r="O127">
        <f t="shared" si="67"/>
        <v>75</v>
      </c>
      <c r="P127">
        <f t="shared" si="67"/>
        <v>81</v>
      </c>
      <c r="Q127">
        <f t="shared" si="67"/>
        <v>87</v>
      </c>
      <c r="R127">
        <f t="shared" si="67"/>
        <v>93</v>
      </c>
      <c r="S127">
        <f t="shared" si="67"/>
        <v>99</v>
      </c>
      <c r="T127">
        <f t="shared" si="67"/>
        <v>105</v>
      </c>
      <c r="U127">
        <f t="shared" si="67"/>
        <v>111</v>
      </c>
      <c r="V127">
        <f t="shared" si="67"/>
        <v>117</v>
      </c>
      <c r="W127">
        <f t="shared" si="67"/>
        <v>123</v>
      </c>
      <c r="X127">
        <f t="shared" si="67"/>
        <v>129</v>
      </c>
      <c r="Y127">
        <f t="shared" si="67"/>
        <v>135</v>
      </c>
      <c r="Z127">
        <f t="shared" si="67"/>
        <v>141</v>
      </c>
      <c r="AA127">
        <f t="shared" si="67"/>
        <v>147</v>
      </c>
      <c r="AB127">
        <f t="shared" si="67"/>
        <v>153</v>
      </c>
      <c r="AC127">
        <f t="shared" si="67"/>
        <v>159</v>
      </c>
      <c r="AD127">
        <f t="shared" si="67"/>
        <v>165</v>
      </c>
      <c r="AE127">
        <f t="shared" si="67"/>
        <v>171</v>
      </c>
      <c r="AF127">
        <f t="shared" si="67"/>
        <v>177</v>
      </c>
      <c r="AG127">
        <f t="shared" si="67"/>
        <v>183</v>
      </c>
      <c r="AH127">
        <f t="shared" si="67"/>
        <v>189</v>
      </c>
      <c r="AI127">
        <f t="shared" si="67"/>
        <v>195</v>
      </c>
      <c r="AJ127">
        <f t="shared" si="67"/>
        <v>201</v>
      </c>
      <c r="AK127">
        <f t="shared" si="67"/>
        <v>207</v>
      </c>
      <c r="AL127">
        <f t="shared" si="67"/>
        <v>213</v>
      </c>
      <c r="AM127">
        <f t="shared" si="67"/>
        <v>219</v>
      </c>
      <c r="AN127">
        <f t="shared" si="67"/>
        <v>225</v>
      </c>
      <c r="AO127">
        <f t="shared" si="67"/>
        <v>231</v>
      </c>
      <c r="AP127">
        <f t="shared" si="67"/>
        <v>237</v>
      </c>
      <c r="AQ127">
        <f t="shared" si="67"/>
        <v>243</v>
      </c>
      <c r="AR127">
        <f t="shared" si="67"/>
        <v>249</v>
      </c>
      <c r="AS127">
        <f t="shared" si="67"/>
        <v>255</v>
      </c>
      <c r="AT127">
        <f t="shared" si="67"/>
        <v>261</v>
      </c>
      <c r="AU127">
        <f t="shared" si="67"/>
        <v>267</v>
      </c>
      <c r="AV127">
        <f t="shared" si="67"/>
        <v>273</v>
      </c>
      <c r="AW127">
        <f t="shared" si="67"/>
        <v>279</v>
      </c>
      <c r="AX127">
        <f t="shared" si="67"/>
        <v>285</v>
      </c>
      <c r="AY127">
        <f t="shared" si="67"/>
        <v>291</v>
      </c>
      <c r="AZ127">
        <f t="shared" si="67"/>
        <v>297</v>
      </c>
      <c r="BA127">
        <f t="shared" si="67"/>
        <v>303</v>
      </c>
      <c r="BB127">
        <f t="shared" si="67"/>
        <v>309</v>
      </c>
      <c r="BC127">
        <f t="shared" si="67"/>
        <v>315</v>
      </c>
      <c r="BD127">
        <f t="shared" si="67"/>
        <v>321</v>
      </c>
      <c r="BE127">
        <f t="shared" si="67"/>
        <v>327</v>
      </c>
      <c r="BF127">
        <f t="shared" si="67"/>
        <v>333</v>
      </c>
      <c r="BG127">
        <f t="shared" si="67"/>
        <v>339</v>
      </c>
      <c r="BH127">
        <f t="shared" si="67"/>
        <v>345</v>
      </c>
      <c r="BI127">
        <f t="shared" si="67"/>
        <v>351</v>
      </c>
      <c r="BJ127">
        <f t="shared" si="67"/>
        <v>357</v>
      </c>
      <c r="BK127">
        <f t="shared" si="67"/>
        <v>363</v>
      </c>
      <c r="BL127">
        <f t="shared" si="67"/>
        <v>369</v>
      </c>
      <c r="BM127">
        <f t="shared" si="67"/>
        <v>375</v>
      </c>
      <c r="BN127">
        <f t="shared" si="67"/>
        <v>381</v>
      </c>
      <c r="BO127">
        <f t="shared" si="67"/>
        <v>387</v>
      </c>
      <c r="BP127">
        <f t="shared" si="67"/>
        <v>393</v>
      </c>
      <c r="BQ127">
        <f t="shared" si="67"/>
        <v>399</v>
      </c>
      <c r="BR127">
        <f t="shared" si="67"/>
        <v>405</v>
      </c>
      <c r="BS127">
        <f t="shared" si="67"/>
        <v>411</v>
      </c>
      <c r="BT127">
        <f t="shared" si="67"/>
        <v>417</v>
      </c>
      <c r="BU127">
        <f t="shared" si="67"/>
        <v>423</v>
      </c>
      <c r="BV127">
        <f t="shared" si="67"/>
        <v>429</v>
      </c>
      <c r="BW127">
        <f t="shared" ref="BW127:EH127" si="68">BW86</f>
        <v>435</v>
      </c>
      <c r="BX127">
        <f t="shared" si="68"/>
        <v>441</v>
      </c>
      <c r="BY127">
        <f t="shared" si="68"/>
        <v>447</v>
      </c>
      <c r="BZ127">
        <f t="shared" si="68"/>
        <v>453</v>
      </c>
      <c r="CA127">
        <f t="shared" si="68"/>
        <v>459</v>
      </c>
      <c r="CB127">
        <f t="shared" si="68"/>
        <v>465</v>
      </c>
      <c r="CC127">
        <f t="shared" si="68"/>
        <v>471</v>
      </c>
      <c r="CD127">
        <f t="shared" si="68"/>
        <v>477</v>
      </c>
      <c r="CE127">
        <f t="shared" si="68"/>
        <v>483</v>
      </c>
      <c r="CF127">
        <f t="shared" si="68"/>
        <v>489</v>
      </c>
      <c r="CG127">
        <f t="shared" si="68"/>
        <v>495</v>
      </c>
      <c r="CH127">
        <f t="shared" si="68"/>
        <v>501</v>
      </c>
      <c r="CI127">
        <f t="shared" si="68"/>
        <v>507</v>
      </c>
      <c r="CJ127">
        <f t="shared" si="68"/>
        <v>513</v>
      </c>
      <c r="CK127">
        <f t="shared" si="68"/>
        <v>519</v>
      </c>
      <c r="CL127">
        <f t="shared" si="68"/>
        <v>525</v>
      </c>
      <c r="CM127">
        <f t="shared" si="68"/>
        <v>531</v>
      </c>
      <c r="CN127">
        <f t="shared" si="68"/>
        <v>537</v>
      </c>
      <c r="CO127">
        <f t="shared" si="68"/>
        <v>543</v>
      </c>
      <c r="CP127">
        <f t="shared" si="68"/>
        <v>549</v>
      </c>
      <c r="CQ127">
        <f t="shared" si="68"/>
        <v>555</v>
      </c>
      <c r="CR127">
        <f t="shared" si="68"/>
        <v>561</v>
      </c>
      <c r="CS127">
        <f t="shared" si="68"/>
        <v>567</v>
      </c>
      <c r="CT127">
        <f t="shared" si="68"/>
        <v>573</v>
      </c>
      <c r="CU127">
        <f t="shared" si="68"/>
        <v>579</v>
      </c>
      <c r="CV127">
        <f t="shared" si="68"/>
        <v>585</v>
      </c>
      <c r="CW127">
        <f t="shared" si="68"/>
        <v>591</v>
      </c>
      <c r="CX127">
        <f t="shared" si="68"/>
        <v>597</v>
      </c>
      <c r="CY127">
        <f t="shared" si="68"/>
        <v>603</v>
      </c>
      <c r="CZ127">
        <f t="shared" si="68"/>
        <v>609</v>
      </c>
      <c r="DA127">
        <f t="shared" si="68"/>
        <v>615</v>
      </c>
      <c r="DB127">
        <f t="shared" si="68"/>
        <v>621</v>
      </c>
      <c r="DC127">
        <f t="shared" si="68"/>
        <v>627</v>
      </c>
      <c r="DD127">
        <f t="shared" si="68"/>
        <v>633</v>
      </c>
      <c r="DE127">
        <f t="shared" si="68"/>
        <v>639</v>
      </c>
      <c r="DF127">
        <f t="shared" si="68"/>
        <v>645</v>
      </c>
      <c r="DG127">
        <f t="shared" si="68"/>
        <v>651</v>
      </c>
      <c r="DH127">
        <f t="shared" si="68"/>
        <v>657</v>
      </c>
      <c r="DI127">
        <f t="shared" si="68"/>
        <v>663</v>
      </c>
      <c r="DJ127">
        <f t="shared" si="68"/>
        <v>669</v>
      </c>
      <c r="DK127">
        <f t="shared" si="68"/>
        <v>675</v>
      </c>
      <c r="DL127">
        <f t="shared" si="68"/>
        <v>681</v>
      </c>
      <c r="DM127">
        <f t="shared" si="68"/>
        <v>687</v>
      </c>
      <c r="DN127">
        <f t="shared" si="68"/>
        <v>693</v>
      </c>
      <c r="DO127">
        <f t="shared" si="68"/>
        <v>699</v>
      </c>
      <c r="DP127">
        <f t="shared" si="68"/>
        <v>705</v>
      </c>
      <c r="DQ127">
        <f t="shared" si="68"/>
        <v>711</v>
      </c>
      <c r="DR127">
        <f t="shared" si="68"/>
        <v>717</v>
      </c>
      <c r="DS127">
        <f t="shared" si="68"/>
        <v>723</v>
      </c>
      <c r="DT127">
        <f t="shared" si="68"/>
        <v>729</v>
      </c>
      <c r="DU127">
        <f t="shared" si="68"/>
        <v>735</v>
      </c>
      <c r="DV127">
        <f t="shared" si="68"/>
        <v>741</v>
      </c>
      <c r="DW127">
        <f t="shared" si="68"/>
        <v>747</v>
      </c>
      <c r="DX127">
        <f t="shared" si="68"/>
        <v>753</v>
      </c>
      <c r="DY127">
        <f t="shared" si="68"/>
        <v>759</v>
      </c>
      <c r="DZ127">
        <f t="shared" si="68"/>
        <v>765</v>
      </c>
      <c r="EA127">
        <f t="shared" si="68"/>
        <v>771</v>
      </c>
      <c r="EB127">
        <f t="shared" si="68"/>
        <v>777</v>
      </c>
      <c r="EC127">
        <f t="shared" si="68"/>
        <v>783</v>
      </c>
      <c r="ED127">
        <f t="shared" si="68"/>
        <v>789</v>
      </c>
      <c r="EE127">
        <f t="shared" si="68"/>
        <v>795</v>
      </c>
      <c r="EF127">
        <f t="shared" si="68"/>
        <v>801</v>
      </c>
      <c r="EG127">
        <f t="shared" si="68"/>
        <v>807</v>
      </c>
      <c r="EH127">
        <f t="shared" si="68"/>
        <v>813</v>
      </c>
      <c r="EI127">
        <f t="shared" ref="EI127:GA127" si="69">EI86</f>
        <v>819</v>
      </c>
      <c r="EJ127">
        <f t="shared" si="69"/>
        <v>825</v>
      </c>
      <c r="EK127">
        <f t="shared" si="69"/>
        <v>831</v>
      </c>
      <c r="EL127">
        <f t="shared" si="69"/>
        <v>837</v>
      </c>
      <c r="EM127">
        <f t="shared" si="69"/>
        <v>843</v>
      </c>
      <c r="EN127">
        <f t="shared" si="69"/>
        <v>849</v>
      </c>
      <c r="EO127">
        <f t="shared" si="69"/>
        <v>855</v>
      </c>
      <c r="EP127">
        <f t="shared" si="69"/>
        <v>861</v>
      </c>
      <c r="EQ127">
        <f t="shared" si="69"/>
        <v>867</v>
      </c>
      <c r="ER127">
        <f t="shared" si="69"/>
        <v>873</v>
      </c>
      <c r="ES127">
        <f t="shared" si="69"/>
        <v>879</v>
      </c>
      <c r="ET127">
        <f t="shared" si="69"/>
        <v>885</v>
      </c>
      <c r="EU127">
        <f t="shared" si="69"/>
        <v>891</v>
      </c>
      <c r="EV127">
        <f t="shared" si="69"/>
        <v>897</v>
      </c>
      <c r="EW127">
        <f t="shared" si="69"/>
        <v>903</v>
      </c>
      <c r="EX127">
        <f t="shared" si="69"/>
        <v>909</v>
      </c>
      <c r="EY127">
        <f t="shared" si="69"/>
        <v>915</v>
      </c>
      <c r="EZ127">
        <f t="shared" si="69"/>
        <v>921</v>
      </c>
      <c r="FA127">
        <f t="shared" si="69"/>
        <v>927</v>
      </c>
      <c r="FB127">
        <f t="shared" si="69"/>
        <v>933</v>
      </c>
      <c r="FC127">
        <f t="shared" si="69"/>
        <v>939</v>
      </c>
      <c r="FD127">
        <f t="shared" si="69"/>
        <v>945</v>
      </c>
      <c r="FE127">
        <f t="shared" si="69"/>
        <v>951</v>
      </c>
      <c r="FF127">
        <f t="shared" si="69"/>
        <v>957</v>
      </c>
      <c r="FG127">
        <f t="shared" si="69"/>
        <v>963</v>
      </c>
      <c r="FH127">
        <f t="shared" si="69"/>
        <v>969</v>
      </c>
      <c r="FI127">
        <f t="shared" si="69"/>
        <v>975</v>
      </c>
      <c r="FJ127">
        <f t="shared" si="69"/>
        <v>981</v>
      </c>
      <c r="FK127">
        <f t="shared" si="69"/>
        <v>987</v>
      </c>
      <c r="FL127">
        <f t="shared" si="69"/>
        <v>993</v>
      </c>
      <c r="FM127">
        <f t="shared" si="69"/>
        <v>999</v>
      </c>
      <c r="FN127">
        <f t="shared" si="69"/>
        <v>1005</v>
      </c>
      <c r="FO127">
        <f t="shared" si="69"/>
        <v>1011</v>
      </c>
      <c r="FP127">
        <f t="shared" si="69"/>
        <v>1017</v>
      </c>
      <c r="FQ127">
        <f t="shared" si="69"/>
        <v>1023</v>
      </c>
      <c r="FR127">
        <f t="shared" si="69"/>
        <v>1029</v>
      </c>
      <c r="FS127">
        <f t="shared" si="69"/>
        <v>1035</v>
      </c>
      <c r="FT127">
        <f t="shared" si="69"/>
        <v>1041</v>
      </c>
      <c r="FU127">
        <f t="shared" si="69"/>
        <v>1047</v>
      </c>
      <c r="FV127">
        <f t="shared" si="69"/>
        <v>1053</v>
      </c>
      <c r="FW127">
        <f t="shared" si="69"/>
        <v>1059</v>
      </c>
      <c r="FX127">
        <f t="shared" si="69"/>
        <v>1065</v>
      </c>
      <c r="FY127">
        <f t="shared" si="69"/>
        <v>1071</v>
      </c>
      <c r="FZ127">
        <f t="shared" si="69"/>
        <v>1077</v>
      </c>
      <c r="GA127">
        <f t="shared" si="69"/>
        <v>1083</v>
      </c>
    </row>
    <row r="128" spans="1:183">
      <c r="I128" t="s">
        <v>59</v>
      </c>
      <c r="J128" s="53" t="e">
        <f>$B$117/J126/J86/$H$122/$E$122</f>
        <v>#DIV/0!</v>
      </c>
      <c r="K128" s="53" t="e">
        <f t="shared" ref="K128:BV128" si="70">$B$117/K126/K86/$H$122/$E$122</f>
        <v>#DIV/0!</v>
      </c>
      <c r="L128" s="53" t="e">
        <f t="shared" si="70"/>
        <v>#DIV/0!</v>
      </c>
      <c r="M128" s="53" t="e">
        <f t="shared" si="70"/>
        <v>#DIV/0!</v>
      </c>
      <c r="N128" s="53" t="e">
        <f t="shared" si="70"/>
        <v>#DIV/0!</v>
      </c>
      <c r="O128" s="53" t="e">
        <f t="shared" si="70"/>
        <v>#DIV/0!</v>
      </c>
      <c r="P128" s="53" t="e">
        <f t="shared" si="70"/>
        <v>#DIV/0!</v>
      </c>
      <c r="Q128" s="53" t="e">
        <f t="shared" si="70"/>
        <v>#DIV/0!</v>
      </c>
      <c r="R128" s="53" t="e">
        <f t="shared" si="70"/>
        <v>#DIV/0!</v>
      </c>
      <c r="S128" s="53" t="e">
        <f t="shared" si="70"/>
        <v>#DIV/0!</v>
      </c>
      <c r="T128" s="53" t="e">
        <f t="shared" si="70"/>
        <v>#DIV/0!</v>
      </c>
      <c r="U128" s="53" t="e">
        <f t="shared" si="70"/>
        <v>#DIV/0!</v>
      </c>
      <c r="V128" s="53" t="e">
        <f t="shared" si="70"/>
        <v>#DIV/0!</v>
      </c>
      <c r="W128" s="53" t="e">
        <f t="shared" si="70"/>
        <v>#DIV/0!</v>
      </c>
      <c r="X128" s="53" t="e">
        <f t="shared" si="70"/>
        <v>#DIV/0!</v>
      </c>
      <c r="Y128" s="53" t="e">
        <f t="shared" si="70"/>
        <v>#DIV/0!</v>
      </c>
      <c r="Z128" s="53" t="e">
        <f t="shared" si="70"/>
        <v>#DIV/0!</v>
      </c>
      <c r="AA128" s="53" t="e">
        <f t="shared" si="70"/>
        <v>#DIV/0!</v>
      </c>
      <c r="AB128" s="53" t="e">
        <f t="shared" si="70"/>
        <v>#DIV/0!</v>
      </c>
      <c r="AC128" s="53" t="e">
        <f t="shared" si="70"/>
        <v>#DIV/0!</v>
      </c>
      <c r="AD128" s="53" t="e">
        <f t="shared" si="70"/>
        <v>#DIV/0!</v>
      </c>
      <c r="AE128" s="53" t="e">
        <f t="shared" si="70"/>
        <v>#DIV/0!</v>
      </c>
      <c r="AF128" s="53" t="e">
        <f t="shared" si="70"/>
        <v>#DIV/0!</v>
      </c>
      <c r="AG128" s="53" t="e">
        <f t="shared" si="70"/>
        <v>#DIV/0!</v>
      </c>
      <c r="AH128" s="53" t="e">
        <f t="shared" si="70"/>
        <v>#DIV/0!</v>
      </c>
      <c r="AI128" s="53" t="e">
        <f t="shared" si="70"/>
        <v>#DIV/0!</v>
      </c>
      <c r="AJ128" s="53" t="e">
        <f t="shared" si="70"/>
        <v>#DIV/0!</v>
      </c>
      <c r="AK128" s="53" t="e">
        <f t="shared" si="70"/>
        <v>#DIV/0!</v>
      </c>
      <c r="AL128" s="53" t="e">
        <f t="shared" si="70"/>
        <v>#DIV/0!</v>
      </c>
      <c r="AM128" s="53" t="e">
        <f t="shared" si="70"/>
        <v>#DIV/0!</v>
      </c>
      <c r="AN128" s="53" t="e">
        <f t="shared" si="70"/>
        <v>#DIV/0!</v>
      </c>
      <c r="AO128" s="53" t="e">
        <f t="shared" si="70"/>
        <v>#DIV/0!</v>
      </c>
      <c r="AP128" s="53" t="e">
        <f t="shared" si="70"/>
        <v>#DIV/0!</v>
      </c>
      <c r="AQ128" s="53" t="e">
        <f t="shared" si="70"/>
        <v>#DIV/0!</v>
      </c>
      <c r="AR128" s="53" t="e">
        <f t="shared" si="70"/>
        <v>#DIV/0!</v>
      </c>
      <c r="AS128" s="53" t="e">
        <f t="shared" si="70"/>
        <v>#DIV/0!</v>
      </c>
      <c r="AT128" s="53" t="e">
        <f t="shared" si="70"/>
        <v>#DIV/0!</v>
      </c>
      <c r="AU128" s="53" t="e">
        <f t="shared" si="70"/>
        <v>#DIV/0!</v>
      </c>
      <c r="AV128" s="53" t="e">
        <f t="shared" si="70"/>
        <v>#DIV/0!</v>
      </c>
      <c r="AW128" s="53" t="e">
        <f t="shared" si="70"/>
        <v>#DIV/0!</v>
      </c>
      <c r="AX128" s="53" t="e">
        <f t="shared" si="70"/>
        <v>#DIV/0!</v>
      </c>
      <c r="AY128" s="53" t="e">
        <f t="shared" si="70"/>
        <v>#DIV/0!</v>
      </c>
      <c r="AZ128" s="53" t="e">
        <f t="shared" si="70"/>
        <v>#DIV/0!</v>
      </c>
      <c r="BA128" s="53" t="e">
        <f t="shared" si="70"/>
        <v>#DIV/0!</v>
      </c>
      <c r="BB128" s="53" t="e">
        <f t="shared" si="70"/>
        <v>#DIV/0!</v>
      </c>
      <c r="BC128" s="53" t="e">
        <f t="shared" si="70"/>
        <v>#DIV/0!</v>
      </c>
      <c r="BD128" s="53" t="e">
        <f t="shared" si="70"/>
        <v>#DIV/0!</v>
      </c>
      <c r="BE128" s="53" t="e">
        <f t="shared" si="70"/>
        <v>#DIV/0!</v>
      </c>
      <c r="BF128" s="53" t="e">
        <f t="shared" si="70"/>
        <v>#DIV/0!</v>
      </c>
      <c r="BG128" s="53" t="e">
        <f t="shared" si="70"/>
        <v>#DIV/0!</v>
      </c>
      <c r="BH128" s="53" t="e">
        <f t="shared" si="70"/>
        <v>#DIV/0!</v>
      </c>
      <c r="BI128" s="53" t="e">
        <f t="shared" si="70"/>
        <v>#DIV/0!</v>
      </c>
      <c r="BJ128" s="53" t="e">
        <f t="shared" si="70"/>
        <v>#DIV/0!</v>
      </c>
      <c r="BK128" s="53" t="e">
        <f t="shared" si="70"/>
        <v>#DIV/0!</v>
      </c>
      <c r="BL128" s="53" t="e">
        <f t="shared" si="70"/>
        <v>#DIV/0!</v>
      </c>
      <c r="BM128" s="53" t="e">
        <f t="shared" si="70"/>
        <v>#DIV/0!</v>
      </c>
      <c r="BN128" s="53" t="e">
        <f t="shared" si="70"/>
        <v>#DIV/0!</v>
      </c>
      <c r="BO128" s="53" t="e">
        <f t="shared" si="70"/>
        <v>#DIV/0!</v>
      </c>
      <c r="BP128" s="53" t="e">
        <f t="shared" si="70"/>
        <v>#DIV/0!</v>
      </c>
      <c r="BQ128" s="53" t="e">
        <f t="shared" si="70"/>
        <v>#DIV/0!</v>
      </c>
      <c r="BR128" s="53" t="e">
        <f t="shared" si="70"/>
        <v>#DIV/0!</v>
      </c>
      <c r="BS128" s="53" t="e">
        <f t="shared" si="70"/>
        <v>#DIV/0!</v>
      </c>
      <c r="BT128" s="53" t="e">
        <f t="shared" si="70"/>
        <v>#DIV/0!</v>
      </c>
      <c r="BU128" s="53" t="e">
        <f t="shared" si="70"/>
        <v>#DIV/0!</v>
      </c>
      <c r="BV128" s="53" t="e">
        <f t="shared" si="70"/>
        <v>#DIV/0!</v>
      </c>
      <c r="BW128" s="53" t="e">
        <f t="shared" ref="BW128:EH128" si="71">$B$117/BW126/BW86/$H$122/$E$122</f>
        <v>#DIV/0!</v>
      </c>
      <c r="BX128" s="53" t="e">
        <f t="shared" si="71"/>
        <v>#DIV/0!</v>
      </c>
      <c r="BY128" s="53" t="e">
        <f t="shared" si="71"/>
        <v>#DIV/0!</v>
      </c>
      <c r="BZ128" s="53" t="e">
        <f t="shared" si="71"/>
        <v>#DIV/0!</v>
      </c>
      <c r="CA128" s="53" t="e">
        <f t="shared" si="71"/>
        <v>#DIV/0!</v>
      </c>
      <c r="CB128" s="53" t="e">
        <f t="shared" si="71"/>
        <v>#DIV/0!</v>
      </c>
      <c r="CC128" s="53" t="e">
        <f t="shared" si="71"/>
        <v>#DIV/0!</v>
      </c>
      <c r="CD128" s="53" t="e">
        <f t="shared" si="71"/>
        <v>#DIV/0!</v>
      </c>
      <c r="CE128" s="53" t="e">
        <f t="shared" si="71"/>
        <v>#DIV/0!</v>
      </c>
      <c r="CF128" s="53" t="e">
        <f t="shared" si="71"/>
        <v>#DIV/0!</v>
      </c>
      <c r="CG128" s="53" t="e">
        <f t="shared" si="71"/>
        <v>#DIV/0!</v>
      </c>
      <c r="CH128" s="53" t="e">
        <f t="shared" si="71"/>
        <v>#DIV/0!</v>
      </c>
      <c r="CI128" s="53" t="e">
        <f t="shared" si="71"/>
        <v>#DIV/0!</v>
      </c>
      <c r="CJ128" s="53" t="e">
        <f t="shared" si="71"/>
        <v>#DIV/0!</v>
      </c>
      <c r="CK128" s="53" t="e">
        <f t="shared" si="71"/>
        <v>#DIV/0!</v>
      </c>
      <c r="CL128" s="53" t="e">
        <f t="shared" si="71"/>
        <v>#DIV/0!</v>
      </c>
      <c r="CM128" s="53" t="e">
        <f t="shared" si="71"/>
        <v>#DIV/0!</v>
      </c>
      <c r="CN128" s="53" t="e">
        <f t="shared" si="71"/>
        <v>#DIV/0!</v>
      </c>
      <c r="CO128" s="53" t="e">
        <f t="shared" si="71"/>
        <v>#DIV/0!</v>
      </c>
      <c r="CP128" s="53" t="e">
        <f t="shared" si="71"/>
        <v>#DIV/0!</v>
      </c>
      <c r="CQ128" s="53" t="e">
        <f t="shared" si="71"/>
        <v>#DIV/0!</v>
      </c>
      <c r="CR128" s="53" t="e">
        <f t="shared" si="71"/>
        <v>#DIV/0!</v>
      </c>
      <c r="CS128" s="53" t="e">
        <f t="shared" si="71"/>
        <v>#DIV/0!</v>
      </c>
      <c r="CT128" s="53" t="e">
        <f t="shared" si="71"/>
        <v>#DIV/0!</v>
      </c>
      <c r="CU128" s="53" t="e">
        <f t="shared" si="71"/>
        <v>#DIV/0!</v>
      </c>
      <c r="CV128" s="53" t="e">
        <f t="shared" si="71"/>
        <v>#DIV/0!</v>
      </c>
      <c r="CW128" s="53" t="e">
        <f t="shared" si="71"/>
        <v>#DIV/0!</v>
      </c>
      <c r="CX128" s="53" t="e">
        <f t="shared" si="71"/>
        <v>#DIV/0!</v>
      </c>
      <c r="CY128" s="53" t="e">
        <f t="shared" si="71"/>
        <v>#DIV/0!</v>
      </c>
      <c r="CZ128" s="53" t="e">
        <f t="shared" si="71"/>
        <v>#DIV/0!</v>
      </c>
      <c r="DA128" s="53" t="e">
        <f t="shared" si="71"/>
        <v>#DIV/0!</v>
      </c>
      <c r="DB128" s="53" t="e">
        <f t="shared" si="71"/>
        <v>#DIV/0!</v>
      </c>
      <c r="DC128" s="53" t="e">
        <f t="shared" si="71"/>
        <v>#DIV/0!</v>
      </c>
      <c r="DD128" s="53" t="e">
        <f t="shared" si="71"/>
        <v>#DIV/0!</v>
      </c>
      <c r="DE128" s="53" t="e">
        <f t="shared" si="71"/>
        <v>#DIV/0!</v>
      </c>
      <c r="DF128" s="53" t="e">
        <f t="shared" si="71"/>
        <v>#DIV/0!</v>
      </c>
      <c r="DG128" s="53" t="e">
        <f t="shared" si="71"/>
        <v>#DIV/0!</v>
      </c>
      <c r="DH128" s="53" t="e">
        <f t="shared" si="71"/>
        <v>#DIV/0!</v>
      </c>
      <c r="DI128" s="53" t="e">
        <f t="shared" si="71"/>
        <v>#DIV/0!</v>
      </c>
      <c r="DJ128" s="53" t="e">
        <f t="shared" si="71"/>
        <v>#DIV/0!</v>
      </c>
      <c r="DK128" s="53" t="e">
        <f t="shared" si="71"/>
        <v>#DIV/0!</v>
      </c>
      <c r="DL128" s="53" t="e">
        <f t="shared" si="71"/>
        <v>#DIV/0!</v>
      </c>
      <c r="DM128" s="53" t="e">
        <f t="shared" si="71"/>
        <v>#DIV/0!</v>
      </c>
      <c r="DN128" s="53" t="e">
        <f t="shared" si="71"/>
        <v>#DIV/0!</v>
      </c>
      <c r="DO128" s="53" t="e">
        <f t="shared" si="71"/>
        <v>#DIV/0!</v>
      </c>
      <c r="DP128" s="53" t="e">
        <f t="shared" si="71"/>
        <v>#DIV/0!</v>
      </c>
      <c r="DQ128" s="53" t="e">
        <f t="shared" si="71"/>
        <v>#DIV/0!</v>
      </c>
      <c r="DR128" s="53" t="e">
        <f t="shared" si="71"/>
        <v>#DIV/0!</v>
      </c>
      <c r="DS128" s="53" t="e">
        <f t="shared" si="71"/>
        <v>#DIV/0!</v>
      </c>
      <c r="DT128" s="53" t="e">
        <f t="shared" si="71"/>
        <v>#DIV/0!</v>
      </c>
      <c r="DU128" s="53" t="e">
        <f t="shared" si="71"/>
        <v>#DIV/0!</v>
      </c>
      <c r="DV128" s="53" t="e">
        <f t="shared" si="71"/>
        <v>#DIV/0!</v>
      </c>
      <c r="DW128" s="53" t="e">
        <f t="shared" si="71"/>
        <v>#DIV/0!</v>
      </c>
      <c r="DX128" s="53" t="e">
        <f t="shared" si="71"/>
        <v>#DIV/0!</v>
      </c>
      <c r="DY128" s="53" t="e">
        <f t="shared" si="71"/>
        <v>#DIV/0!</v>
      </c>
      <c r="DZ128" s="53" t="e">
        <f t="shared" si="71"/>
        <v>#DIV/0!</v>
      </c>
      <c r="EA128" s="53" t="e">
        <f t="shared" si="71"/>
        <v>#DIV/0!</v>
      </c>
      <c r="EB128" s="53" t="e">
        <f t="shared" si="71"/>
        <v>#DIV/0!</v>
      </c>
      <c r="EC128" s="53" t="e">
        <f t="shared" si="71"/>
        <v>#DIV/0!</v>
      </c>
      <c r="ED128" s="53" t="e">
        <f t="shared" si="71"/>
        <v>#DIV/0!</v>
      </c>
      <c r="EE128" s="53" t="e">
        <f t="shared" si="71"/>
        <v>#DIV/0!</v>
      </c>
      <c r="EF128" s="53" t="e">
        <f t="shared" si="71"/>
        <v>#DIV/0!</v>
      </c>
      <c r="EG128" s="53" t="e">
        <f t="shared" si="71"/>
        <v>#DIV/0!</v>
      </c>
      <c r="EH128" s="53" t="e">
        <f t="shared" si="71"/>
        <v>#DIV/0!</v>
      </c>
      <c r="EI128" s="53" t="e">
        <f t="shared" ref="EI128:GA128" si="72">$B$117/EI126/EI86/$H$122/$E$122</f>
        <v>#DIV/0!</v>
      </c>
      <c r="EJ128" s="53" t="e">
        <f t="shared" si="72"/>
        <v>#DIV/0!</v>
      </c>
      <c r="EK128" s="53" t="e">
        <f t="shared" si="72"/>
        <v>#DIV/0!</v>
      </c>
      <c r="EL128" s="53" t="e">
        <f t="shared" si="72"/>
        <v>#DIV/0!</v>
      </c>
      <c r="EM128" s="53" t="e">
        <f t="shared" si="72"/>
        <v>#DIV/0!</v>
      </c>
      <c r="EN128" s="53" t="e">
        <f t="shared" si="72"/>
        <v>#DIV/0!</v>
      </c>
      <c r="EO128" s="53" t="e">
        <f t="shared" si="72"/>
        <v>#DIV/0!</v>
      </c>
      <c r="EP128" s="53" t="e">
        <f t="shared" si="72"/>
        <v>#DIV/0!</v>
      </c>
      <c r="EQ128" s="53" t="e">
        <f t="shared" si="72"/>
        <v>#DIV/0!</v>
      </c>
      <c r="ER128" s="53" t="e">
        <f t="shared" si="72"/>
        <v>#DIV/0!</v>
      </c>
      <c r="ES128" s="53" t="e">
        <f t="shared" si="72"/>
        <v>#DIV/0!</v>
      </c>
      <c r="ET128" s="53" t="e">
        <f t="shared" si="72"/>
        <v>#DIV/0!</v>
      </c>
      <c r="EU128" s="53" t="e">
        <f t="shared" si="72"/>
        <v>#DIV/0!</v>
      </c>
      <c r="EV128" s="53" t="e">
        <f t="shared" si="72"/>
        <v>#DIV/0!</v>
      </c>
      <c r="EW128" s="53" t="e">
        <f t="shared" si="72"/>
        <v>#DIV/0!</v>
      </c>
      <c r="EX128" s="53" t="e">
        <f t="shared" si="72"/>
        <v>#DIV/0!</v>
      </c>
      <c r="EY128" s="53" t="e">
        <f t="shared" si="72"/>
        <v>#DIV/0!</v>
      </c>
      <c r="EZ128" s="53" t="e">
        <f t="shared" si="72"/>
        <v>#DIV/0!</v>
      </c>
      <c r="FA128" s="53" t="e">
        <f t="shared" si="72"/>
        <v>#DIV/0!</v>
      </c>
      <c r="FB128" s="53" t="e">
        <f t="shared" si="72"/>
        <v>#DIV/0!</v>
      </c>
      <c r="FC128" s="53" t="e">
        <f t="shared" si="72"/>
        <v>#DIV/0!</v>
      </c>
      <c r="FD128" s="53" t="e">
        <f t="shared" si="72"/>
        <v>#DIV/0!</v>
      </c>
      <c r="FE128" s="53" t="e">
        <f t="shared" si="72"/>
        <v>#DIV/0!</v>
      </c>
      <c r="FF128" s="53" t="e">
        <f t="shared" si="72"/>
        <v>#DIV/0!</v>
      </c>
      <c r="FG128" s="53" t="e">
        <f t="shared" si="72"/>
        <v>#DIV/0!</v>
      </c>
      <c r="FH128" s="53" t="e">
        <f t="shared" si="72"/>
        <v>#DIV/0!</v>
      </c>
      <c r="FI128" s="53" t="e">
        <f t="shared" si="72"/>
        <v>#DIV/0!</v>
      </c>
      <c r="FJ128" s="53" t="e">
        <f t="shared" si="72"/>
        <v>#DIV/0!</v>
      </c>
      <c r="FK128" s="53" t="e">
        <f t="shared" si="72"/>
        <v>#DIV/0!</v>
      </c>
      <c r="FL128" s="53" t="e">
        <f t="shared" si="72"/>
        <v>#DIV/0!</v>
      </c>
      <c r="FM128" s="53" t="e">
        <f t="shared" si="72"/>
        <v>#DIV/0!</v>
      </c>
      <c r="FN128" s="53" t="e">
        <f t="shared" si="72"/>
        <v>#DIV/0!</v>
      </c>
      <c r="FO128" s="53" t="e">
        <f t="shared" si="72"/>
        <v>#DIV/0!</v>
      </c>
      <c r="FP128" s="53" t="e">
        <f t="shared" si="72"/>
        <v>#DIV/0!</v>
      </c>
      <c r="FQ128" s="53" t="e">
        <f t="shared" si="72"/>
        <v>#DIV/0!</v>
      </c>
      <c r="FR128" s="53" t="e">
        <f t="shared" si="72"/>
        <v>#DIV/0!</v>
      </c>
      <c r="FS128" s="53" t="e">
        <f t="shared" si="72"/>
        <v>#DIV/0!</v>
      </c>
      <c r="FT128" s="53" t="e">
        <f t="shared" si="72"/>
        <v>#DIV/0!</v>
      </c>
      <c r="FU128" s="53" t="e">
        <f t="shared" si="72"/>
        <v>#DIV/0!</v>
      </c>
      <c r="FV128" s="53" t="e">
        <f t="shared" si="72"/>
        <v>#DIV/0!</v>
      </c>
      <c r="FW128" s="53" t="e">
        <f t="shared" si="72"/>
        <v>#DIV/0!</v>
      </c>
      <c r="FX128" s="53" t="e">
        <f t="shared" si="72"/>
        <v>#DIV/0!</v>
      </c>
      <c r="FY128" s="53" t="e">
        <f t="shared" si="72"/>
        <v>#DIV/0!</v>
      </c>
      <c r="FZ128" s="53" t="e">
        <f t="shared" si="72"/>
        <v>#DIV/0!</v>
      </c>
      <c r="GA128" s="53" t="e">
        <f t="shared" si="72"/>
        <v>#DIV/0!</v>
      </c>
    </row>
    <row r="131" spans="1:42">
      <c r="B131" s="54" t="s">
        <v>15</v>
      </c>
      <c r="C131" s="54">
        <v>0.25</v>
      </c>
    </row>
    <row r="132" spans="1:42">
      <c r="C132" s="10" t="s">
        <v>18</v>
      </c>
    </row>
    <row r="133" spans="1:42">
      <c r="B133" s="21">
        <v>0.1</v>
      </c>
      <c r="C133" s="10">
        <f>$O$2</f>
        <v>10</v>
      </c>
      <c r="AP133"/>
    </row>
    <row r="134" spans="1:42" ht="18">
      <c r="A134" s="10" t="s">
        <v>12</v>
      </c>
      <c r="B134" s="22">
        <f>C133*B133</f>
        <v>1</v>
      </c>
    </row>
    <row r="136" spans="1:42" ht="18">
      <c r="B136" s="2" t="s">
        <v>14</v>
      </c>
      <c r="C136" s="2" t="s">
        <v>12</v>
      </c>
      <c r="D136" s="2" t="s">
        <v>16</v>
      </c>
      <c r="E136" s="2" t="s">
        <v>28</v>
      </c>
      <c r="F136" s="2" t="s">
        <v>13</v>
      </c>
      <c r="G136" s="2" t="s">
        <v>15</v>
      </c>
    </row>
    <row r="137" spans="1:42">
      <c r="B137" s="6">
        <f>$L$2</f>
        <v>0</v>
      </c>
      <c r="C137" s="24">
        <f>$G$2</f>
        <v>1</v>
      </c>
      <c r="D137" s="55">
        <f>$N$2</f>
        <v>0</v>
      </c>
      <c r="E137" s="26">
        <f>$B$37</f>
        <v>222.2222222222222</v>
      </c>
      <c r="F137" s="5">
        <f>$H$2</f>
        <v>3</v>
      </c>
      <c r="G137" s="10">
        <f>C131</f>
        <v>0.25</v>
      </c>
    </row>
    <row r="138" spans="1:42">
      <c r="A138" s="10" t="s">
        <v>30</v>
      </c>
      <c r="B138" s="29" t="e">
        <f>B137/C137/D137/E137/F137/G137</f>
        <v>#DIV/0!</v>
      </c>
    </row>
    <row r="140" spans="1:42">
      <c r="B140" s="2" t="s">
        <v>14</v>
      </c>
      <c r="C140" s="13">
        <v>1.5E-3</v>
      </c>
      <c r="D140" s="2" t="s">
        <v>16</v>
      </c>
      <c r="E140" s="2" t="s">
        <v>15</v>
      </c>
    </row>
    <row r="141" spans="1:42">
      <c r="B141" s="6">
        <f>$L$2</f>
        <v>0</v>
      </c>
      <c r="C141" s="31">
        <f>$I$2</f>
        <v>1.5E-3</v>
      </c>
      <c r="D141" s="55">
        <f>$N$2</f>
        <v>0</v>
      </c>
      <c r="E141" s="2">
        <f>C131</f>
        <v>0.25</v>
      </c>
    </row>
    <row r="142" spans="1:42">
      <c r="A142" s="10" t="s">
        <v>31</v>
      </c>
      <c r="B142" s="29" t="e">
        <f>B141*C141/D141/E141</f>
        <v>#DIV/0!</v>
      </c>
    </row>
    <row r="145" spans="1:183" ht="18">
      <c r="B145" s="2" t="s">
        <v>14</v>
      </c>
      <c r="C145" s="1"/>
      <c r="D145" s="2" t="s">
        <v>12</v>
      </c>
      <c r="E145" s="2" t="s">
        <v>16</v>
      </c>
      <c r="F145" s="2" t="s">
        <v>28</v>
      </c>
      <c r="G145" s="2" t="s">
        <v>13</v>
      </c>
      <c r="H145" s="2" t="s">
        <v>15</v>
      </c>
      <c r="I145" t="s">
        <v>30</v>
      </c>
      <c r="J145" s="30" t="e">
        <f>$B$137/$C$137/J86/$G$137/$D137</f>
        <v>#DIV/0!</v>
      </c>
      <c r="K145" s="30" t="e">
        <f t="shared" ref="K145:BV145" si="73">$B$137/$C$137/K86/$G$137/$D137</f>
        <v>#DIV/0!</v>
      </c>
      <c r="L145" s="30" t="e">
        <f t="shared" si="73"/>
        <v>#DIV/0!</v>
      </c>
      <c r="M145" s="30" t="e">
        <f t="shared" si="73"/>
        <v>#DIV/0!</v>
      </c>
      <c r="N145" s="30" t="e">
        <f t="shared" si="73"/>
        <v>#DIV/0!</v>
      </c>
      <c r="O145" s="30" t="e">
        <f t="shared" si="73"/>
        <v>#DIV/0!</v>
      </c>
      <c r="P145" s="30" t="e">
        <f t="shared" si="73"/>
        <v>#DIV/0!</v>
      </c>
      <c r="Q145" s="30" t="e">
        <f t="shared" si="73"/>
        <v>#DIV/0!</v>
      </c>
      <c r="R145" s="30" t="e">
        <f t="shared" si="73"/>
        <v>#DIV/0!</v>
      </c>
      <c r="S145" s="30" t="e">
        <f t="shared" si="73"/>
        <v>#DIV/0!</v>
      </c>
      <c r="T145" s="30" t="e">
        <f t="shared" si="73"/>
        <v>#DIV/0!</v>
      </c>
      <c r="U145" s="30" t="e">
        <f t="shared" si="73"/>
        <v>#DIV/0!</v>
      </c>
      <c r="V145" s="30" t="e">
        <f t="shared" si="73"/>
        <v>#DIV/0!</v>
      </c>
      <c r="W145" s="30" t="e">
        <f t="shared" si="73"/>
        <v>#DIV/0!</v>
      </c>
      <c r="X145" s="30" t="e">
        <f t="shared" si="73"/>
        <v>#DIV/0!</v>
      </c>
      <c r="Y145" s="30" t="e">
        <f t="shared" si="73"/>
        <v>#DIV/0!</v>
      </c>
      <c r="Z145" s="30" t="e">
        <f t="shared" si="73"/>
        <v>#DIV/0!</v>
      </c>
      <c r="AA145" s="30" t="e">
        <f t="shared" si="73"/>
        <v>#DIV/0!</v>
      </c>
      <c r="AB145" s="30" t="e">
        <f t="shared" si="73"/>
        <v>#DIV/0!</v>
      </c>
      <c r="AC145" s="30" t="e">
        <f t="shared" si="73"/>
        <v>#DIV/0!</v>
      </c>
      <c r="AD145" s="30" t="e">
        <f t="shared" si="73"/>
        <v>#DIV/0!</v>
      </c>
      <c r="AE145" s="30" t="e">
        <f t="shared" si="73"/>
        <v>#DIV/0!</v>
      </c>
      <c r="AF145" s="30" t="e">
        <f t="shared" si="73"/>
        <v>#DIV/0!</v>
      </c>
      <c r="AG145" s="30" t="e">
        <f t="shared" si="73"/>
        <v>#DIV/0!</v>
      </c>
      <c r="AH145" s="30" t="e">
        <f t="shared" si="73"/>
        <v>#DIV/0!</v>
      </c>
      <c r="AI145" s="30" t="e">
        <f t="shared" si="73"/>
        <v>#DIV/0!</v>
      </c>
      <c r="AJ145" s="30" t="e">
        <f t="shared" si="73"/>
        <v>#DIV/0!</v>
      </c>
      <c r="AK145" s="30" t="e">
        <f t="shared" si="73"/>
        <v>#DIV/0!</v>
      </c>
      <c r="AL145" s="30" t="e">
        <f t="shared" si="73"/>
        <v>#DIV/0!</v>
      </c>
      <c r="AM145" s="30" t="e">
        <f t="shared" si="73"/>
        <v>#DIV/0!</v>
      </c>
      <c r="AN145" s="30" t="e">
        <f t="shared" si="73"/>
        <v>#DIV/0!</v>
      </c>
      <c r="AO145" s="30" t="e">
        <f t="shared" si="73"/>
        <v>#DIV/0!</v>
      </c>
      <c r="AP145" s="30" t="e">
        <f t="shared" si="73"/>
        <v>#DIV/0!</v>
      </c>
      <c r="AQ145" s="30" t="e">
        <f t="shared" si="73"/>
        <v>#DIV/0!</v>
      </c>
      <c r="AR145" s="30" t="e">
        <f t="shared" si="73"/>
        <v>#DIV/0!</v>
      </c>
      <c r="AS145" s="30" t="e">
        <f t="shared" si="73"/>
        <v>#DIV/0!</v>
      </c>
      <c r="AT145" s="30" t="e">
        <f t="shared" si="73"/>
        <v>#DIV/0!</v>
      </c>
      <c r="AU145" s="30" t="e">
        <f t="shared" si="73"/>
        <v>#DIV/0!</v>
      </c>
      <c r="AV145" s="30" t="e">
        <f t="shared" si="73"/>
        <v>#DIV/0!</v>
      </c>
      <c r="AW145" s="30" t="e">
        <f t="shared" si="73"/>
        <v>#DIV/0!</v>
      </c>
      <c r="AX145" s="30" t="e">
        <f t="shared" si="73"/>
        <v>#DIV/0!</v>
      </c>
      <c r="AY145" s="30" t="e">
        <f t="shared" si="73"/>
        <v>#DIV/0!</v>
      </c>
      <c r="AZ145" s="30" t="e">
        <f t="shared" si="73"/>
        <v>#DIV/0!</v>
      </c>
      <c r="BA145" s="30" t="e">
        <f t="shared" si="73"/>
        <v>#DIV/0!</v>
      </c>
      <c r="BB145" s="30" t="e">
        <f t="shared" si="73"/>
        <v>#DIV/0!</v>
      </c>
      <c r="BC145" s="30" t="e">
        <f t="shared" si="73"/>
        <v>#DIV/0!</v>
      </c>
      <c r="BD145" s="30" t="e">
        <f t="shared" si="73"/>
        <v>#DIV/0!</v>
      </c>
      <c r="BE145" s="30" t="e">
        <f t="shared" si="73"/>
        <v>#DIV/0!</v>
      </c>
      <c r="BF145" s="30" t="e">
        <f t="shared" si="73"/>
        <v>#DIV/0!</v>
      </c>
      <c r="BG145" s="30" t="e">
        <f t="shared" si="73"/>
        <v>#DIV/0!</v>
      </c>
      <c r="BH145" s="30" t="e">
        <f t="shared" si="73"/>
        <v>#DIV/0!</v>
      </c>
      <c r="BI145" s="30" t="e">
        <f t="shared" si="73"/>
        <v>#DIV/0!</v>
      </c>
      <c r="BJ145" s="30" t="e">
        <f t="shared" si="73"/>
        <v>#DIV/0!</v>
      </c>
      <c r="BK145" s="30" t="e">
        <f t="shared" si="73"/>
        <v>#DIV/0!</v>
      </c>
      <c r="BL145" s="30" t="e">
        <f t="shared" si="73"/>
        <v>#DIV/0!</v>
      </c>
      <c r="BM145" s="30" t="e">
        <f t="shared" si="73"/>
        <v>#DIV/0!</v>
      </c>
      <c r="BN145" s="30" t="e">
        <f t="shared" si="73"/>
        <v>#DIV/0!</v>
      </c>
      <c r="BO145" s="30" t="e">
        <f t="shared" si="73"/>
        <v>#DIV/0!</v>
      </c>
      <c r="BP145" s="30" t="e">
        <f t="shared" si="73"/>
        <v>#DIV/0!</v>
      </c>
      <c r="BQ145" s="30" t="e">
        <f t="shared" si="73"/>
        <v>#DIV/0!</v>
      </c>
      <c r="BR145" s="30" t="e">
        <f t="shared" si="73"/>
        <v>#DIV/0!</v>
      </c>
      <c r="BS145" s="30" t="e">
        <f t="shared" si="73"/>
        <v>#DIV/0!</v>
      </c>
      <c r="BT145" s="30" t="e">
        <f t="shared" si="73"/>
        <v>#DIV/0!</v>
      </c>
      <c r="BU145" s="30" t="e">
        <f t="shared" si="73"/>
        <v>#DIV/0!</v>
      </c>
      <c r="BV145" s="30" t="e">
        <f t="shared" si="73"/>
        <v>#DIV/0!</v>
      </c>
      <c r="BW145" s="30" t="e">
        <f t="shared" ref="BW145:EH145" si="74">$B$137/$C$137/BW86/$G$137/$D137</f>
        <v>#DIV/0!</v>
      </c>
      <c r="BX145" s="30" t="e">
        <f t="shared" si="74"/>
        <v>#DIV/0!</v>
      </c>
      <c r="BY145" s="30" t="e">
        <f t="shared" si="74"/>
        <v>#DIV/0!</v>
      </c>
      <c r="BZ145" s="30" t="e">
        <f t="shared" si="74"/>
        <v>#DIV/0!</v>
      </c>
      <c r="CA145" s="30" t="e">
        <f t="shared" si="74"/>
        <v>#DIV/0!</v>
      </c>
      <c r="CB145" s="30" t="e">
        <f t="shared" si="74"/>
        <v>#DIV/0!</v>
      </c>
      <c r="CC145" s="30" t="e">
        <f t="shared" si="74"/>
        <v>#DIV/0!</v>
      </c>
      <c r="CD145" s="30" t="e">
        <f t="shared" si="74"/>
        <v>#DIV/0!</v>
      </c>
      <c r="CE145" s="30" t="e">
        <f t="shared" si="74"/>
        <v>#DIV/0!</v>
      </c>
      <c r="CF145" s="30" t="e">
        <f t="shared" si="74"/>
        <v>#DIV/0!</v>
      </c>
      <c r="CG145" s="30" t="e">
        <f t="shared" si="74"/>
        <v>#DIV/0!</v>
      </c>
      <c r="CH145" s="30" t="e">
        <f t="shared" si="74"/>
        <v>#DIV/0!</v>
      </c>
      <c r="CI145" s="30" t="e">
        <f t="shared" si="74"/>
        <v>#DIV/0!</v>
      </c>
      <c r="CJ145" s="30" t="e">
        <f t="shared" si="74"/>
        <v>#DIV/0!</v>
      </c>
      <c r="CK145" s="30" t="e">
        <f t="shared" si="74"/>
        <v>#DIV/0!</v>
      </c>
      <c r="CL145" s="30" t="e">
        <f t="shared" si="74"/>
        <v>#DIV/0!</v>
      </c>
      <c r="CM145" s="30" t="e">
        <f t="shared" si="74"/>
        <v>#DIV/0!</v>
      </c>
      <c r="CN145" s="30" t="e">
        <f t="shared" si="74"/>
        <v>#DIV/0!</v>
      </c>
      <c r="CO145" s="30" t="e">
        <f t="shared" si="74"/>
        <v>#DIV/0!</v>
      </c>
      <c r="CP145" s="30" t="e">
        <f t="shared" si="74"/>
        <v>#DIV/0!</v>
      </c>
      <c r="CQ145" s="30" t="e">
        <f t="shared" si="74"/>
        <v>#DIV/0!</v>
      </c>
      <c r="CR145" s="30" t="e">
        <f t="shared" si="74"/>
        <v>#DIV/0!</v>
      </c>
      <c r="CS145" s="30" t="e">
        <f t="shared" si="74"/>
        <v>#DIV/0!</v>
      </c>
      <c r="CT145" s="30" t="e">
        <f t="shared" si="74"/>
        <v>#DIV/0!</v>
      </c>
      <c r="CU145" s="30" t="e">
        <f t="shared" si="74"/>
        <v>#DIV/0!</v>
      </c>
      <c r="CV145" s="30" t="e">
        <f t="shared" si="74"/>
        <v>#DIV/0!</v>
      </c>
      <c r="CW145" s="30" t="e">
        <f t="shared" si="74"/>
        <v>#DIV/0!</v>
      </c>
      <c r="CX145" s="30" t="e">
        <f t="shared" si="74"/>
        <v>#DIV/0!</v>
      </c>
      <c r="CY145" s="30" t="e">
        <f t="shared" si="74"/>
        <v>#DIV/0!</v>
      </c>
      <c r="CZ145" s="30" t="e">
        <f t="shared" si="74"/>
        <v>#DIV/0!</v>
      </c>
      <c r="DA145" s="30" t="e">
        <f t="shared" si="74"/>
        <v>#DIV/0!</v>
      </c>
      <c r="DB145" s="30" t="e">
        <f t="shared" si="74"/>
        <v>#DIV/0!</v>
      </c>
      <c r="DC145" s="30" t="e">
        <f t="shared" si="74"/>
        <v>#DIV/0!</v>
      </c>
      <c r="DD145" s="30" t="e">
        <f t="shared" si="74"/>
        <v>#DIV/0!</v>
      </c>
      <c r="DE145" s="30" t="e">
        <f t="shared" si="74"/>
        <v>#DIV/0!</v>
      </c>
      <c r="DF145" s="30" t="e">
        <f t="shared" si="74"/>
        <v>#DIV/0!</v>
      </c>
      <c r="DG145" s="30" t="e">
        <f t="shared" si="74"/>
        <v>#DIV/0!</v>
      </c>
      <c r="DH145" s="30" t="e">
        <f t="shared" si="74"/>
        <v>#DIV/0!</v>
      </c>
      <c r="DI145" s="30" t="e">
        <f t="shared" si="74"/>
        <v>#DIV/0!</v>
      </c>
      <c r="DJ145" s="30" t="e">
        <f t="shared" si="74"/>
        <v>#DIV/0!</v>
      </c>
      <c r="DK145" s="30" t="e">
        <f t="shared" si="74"/>
        <v>#DIV/0!</v>
      </c>
      <c r="DL145" s="30" t="e">
        <f t="shared" si="74"/>
        <v>#DIV/0!</v>
      </c>
      <c r="DM145" s="30" t="e">
        <f t="shared" si="74"/>
        <v>#DIV/0!</v>
      </c>
      <c r="DN145" s="30" t="e">
        <f t="shared" si="74"/>
        <v>#DIV/0!</v>
      </c>
      <c r="DO145" s="30" t="e">
        <f t="shared" si="74"/>
        <v>#DIV/0!</v>
      </c>
      <c r="DP145" s="30" t="e">
        <f t="shared" si="74"/>
        <v>#DIV/0!</v>
      </c>
      <c r="DQ145" s="30" t="e">
        <f t="shared" si="74"/>
        <v>#DIV/0!</v>
      </c>
      <c r="DR145" s="30" t="e">
        <f t="shared" si="74"/>
        <v>#DIV/0!</v>
      </c>
      <c r="DS145" s="30" t="e">
        <f t="shared" si="74"/>
        <v>#DIV/0!</v>
      </c>
      <c r="DT145" s="30" t="e">
        <f t="shared" si="74"/>
        <v>#DIV/0!</v>
      </c>
      <c r="DU145" s="30" t="e">
        <f t="shared" si="74"/>
        <v>#DIV/0!</v>
      </c>
      <c r="DV145" s="30" t="e">
        <f t="shared" si="74"/>
        <v>#DIV/0!</v>
      </c>
      <c r="DW145" s="30" t="e">
        <f t="shared" si="74"/>
        <v>#DIV/0!</v>
      </c>
      <c r="DX145" s="30" t="e">
        <f t="shared" si="74"/>
        <v>#DIV/0!</v>
      </c>
      <c r="DY145" s="30" t="e">
        <f t="shared" si="74"/>
        <v>#DIV/0!</v>
      </c>
      <c r="DZ145" s="30" t="e">
        <f t="shared" si="74"/>
        <v>#DIV/0!</v>
      </c>
      <c r="EA145" s="30" t="e">
        <f t="shared" si="74"/>
        <v>#DIV/0!</v>
      </c>
      <c r="EB145" s="30" t="e">
        <f t="shared" si="74"/>
        <v>#DIV/0!</v>
      </c>
      <c r="EC145" s="30" t="e">
        <f t="shared" si="74"/>
        <v>#DIV/0!</v>
      </c>
      <c r="ED145" s="30" t="e">
        <f t="shared" si="74"/>
        <v>#DIV/0!</v>
      </c>
      <c r="EE145" s="30" t="e">
        <f t="shared" si="74"/>
        <v>#DIV/0!</v>
      </c>
      <c r="EF145" s="30" t="e">
        <f t="shared" si="74"/>
        <v>#DIV/0!</v>
      </c>
      <c r="EG145" s="30" t="e">
        <f t="shared" si="74"/>
        <v>#DIV/0!</v>
      </c>
      <c r="EH145" s="30" t="e">
        <f t="shared" si="74"/>
        <v>#DIV/0!</v>
      </c>
      <c r="EI145" s="30" t="e">
        <f t="shared" ref="EI145:GA145" si="75">$B$137/$C$137/EI86/$G$137/$D137</f>
        <v>#DIV/0!</v>
      </c>
      <c r="EJ145" s="30" t="e">
        <f t="shared" si="75"/>
        <v>#DIV/0!</v>
      </c>
      <c r="EK145" s="30" t="e">
        <f t="shared" si="75"/>
        <v>#DIV/0!</v>
      </c>
      <c r="EL145" s="30" t="e">
        <f t="shared" si="75"/>
        <v>#DIV/0!</v>
      </c>
      <c r="EM145" s="30" t="e">
        <f t="shared" si="75"/>
        <v>#DIV/0!</v>
      </c>
      <c r="EN145" s="30" t="e">
        <f t="shared" si="75"/>
        <v>#DIV/0!</v>
      </c>
      <c r="EO145" s="30" t="e">
        <f t="shared" si="75"/>
        <v>#DIV/0!</v>
      </c>
      <c r="EP145" s="30" t="e">
        <f t="shared" si="75"/>
        <v>#DIV/0!</v>
      </c>
      <c r="EQ145" s="30" t="e">
        <f t="shared" si="75"/>
        <v>#DIV/0!</v>
      </c>
      <c r="ER145" s="30" t="e">
        <f t="shared" si="75"/>
        <v>#DIV/0!</v>
      </c>
      <c r="ES145" s="30" t="e">
        <f t="shared" si="75"/>
        <v>#DIV/0!</v>
      </c>
      <c r="ET145" s="30" t="e">
        <f t="shared" si="75"/>
        <v>#DIV/0!</v>
      </c>
      <c r="EU145" s="30" t="e">
        <f t="shared" si="75"/>
        <v>#DIV/0!</v>
      </c>
      <c r="EV145" s="30" t="e">
        <f t="shared" si="75"/>
        <v>#DIV/0!</v>
      </c>
      <c r="EW145" s="30" t="e">
        <f t="shared" si="75"/>
        <v>#DIV/0!</v>
      </c>
      <c r="EX145" s="30" t="e">
        <f t="shared" si="75"/>
        <v>#DIV/0!</v>
      </c>
      <c r="EY145" s="30" t="e">
        <f t="shared" si="75"/>
        <v>#DIV/0!</v>
      </c>
      <c r="EZ145" s="30" t="e">
        <f t="shared" si="75"/>
        <v>#DIV/0!</v>
      </c>
      <c r="FA145" s="30" t="e">
        <f t="shared" si="75"/>
        <v>#DIV/0!</v>
      </c>
      <c r="FB145" s="30" t="e">
        <f t="shared" si="75"/>
        <v>#DIV/0!</v>
      </c>
      <c r="FC145" s="30" t="e">
        <f t="shared" si="75"/>
        <v>#DIV/0!</v>
      </c>
      <c r="FD145" s="30" t="e">
        <f t="shared" si="75"/>
        <v>#DIV/0!</v>
      </c>
      <c r="FE145" s="30" t="e">
        <f t="shared" si="75"/>
        <v>#DIV/0!</v>
      </c>
      <c r="FF145" s="30" t="e">
        <f t="shared" si="75"/>
        <v>#DIV/0!</v>
      </c>
      <c r="FG145" s="30" t="e">
        <f t="shared" si="75"/>
        <v>#DIV/0!</v>
      </c>
      <c r="FH145" s="30" t="e">
        <f t="shared" si="75"/>
        <v>#DIV/0!</v>
      </c>
      <c r="FI145" s="30" t="e">
        <f t="shared" si="75"/>
        <v>#DIV/0!</v>
      </c>
      <c r="FJ145" s="30" t="e">
        <f t="shared" si="75"/>
        <v>#DIV/0!</v>
      </c>
      <c r="FK145" s="30" t="e">
        <f t="shared" si="75"/>
        <v>#DIV/0!</v>
      </c>
      <c r="FL145" s="30" t="e">
        <f t="shared" si="75"/>
        <v>#DIV/0!</v>
      </c>
      <c r="FM145" s="30" t="e">
        <f t="shared" si="75"/>
        <v>#DIV/0!</v>
      </c>
      <c r="FN145" s="30" t="e">
        <f t="shared" si="75"/>
        <v>#DIV/0!</v>
      </c>
      <c r="FO145" s="30" t="e">
        <f t="shared" si="75"/>
        <v>#DIV/0!</v>
      </c>
      <c r="FP145" s="30" t="e">
        <f t="shared" si="75"/>
        <v>#DIV/0!</v>
      </c>
      <c r="FQ145" s="30" t="e">
        <f t="shared" si="75"/>
        <v>#DIV/0!</v>
      </c>
      <c r="FR145" s="30" t="e">
        <f t="shared" si="75"/>
        <v>#DIV/0!</v>
      </c>
      <c r="FS145" s="30" t="e">
        <f t="shared" si="75"/>
        <v>#DIV/0!</v>
      </c>
      <c r="FT145" s="30" t="e">
        <f t="shared" si="75"/>
        <v>#DIV/0!</v>
      </c>
      <c r="FU145" s="30" t="e">
        <f t="shared" si="75"/>
        <v>#DIV/0!</v>
      </c>
      <c r="FV145" s="30" t="e">
        <f t="shared" si="75"/>
        <v>#DIV/0!</v>
      </c>
      <c r="FW145" s="30" t="e">
        <f t="shared" si="75"/>
        <v>#DIV/0!</v>
      </c>
      <c r="FX145" s="30" t="e">
        <f t="shared" si="75"/>
        <v>#DIV/0!</v>
      </c>
      <c r="FY145" s="30" t="e">
        <f t="shared" si="75"/>
        <v>#DIV/0!</v>
      </c>
      <c r="FZ145" s="30" t="e">
        <f t="shared" si="75"/>
        <v>#DIV/0!</v>
      </c>
      <c r="GA145" s="30" t="e">
        <f t="shared" si="75"/>
        <v>#DIV/0!</v>
      </c>
    </row>
    <row r="146" spans="1:183">
      <c r="B146" s="6">
        <f>$L$2</f>
        <v>0</v>
      </c>
      <c r="C146" s="2">
        <v>3</v>
      </c>
      <c r="D146" s="4">
        <f>$G$2</f>
        <v>1</v>
      </c>
      <c r="E146" s="55">
        <f>$N$2</f>
        <v>0</v>
      </c>
      <c r="F146" s="26">
        <f>$B$37</f>
        <v>222.2222222222222</v>
      </c>
      <c r="G146" s="5">
        <f>$H$2</f>
        <v>3</v>
      </c>
      <c r="H146" s="2">
        <f>C131</f>
        <v>0.25</v>
      </c>
      <c r="I146" t="s">
        <v>31</v>
      </c>
      <c r="J146" t="e">
        <f>$B$142</f>
        <v>#DIV/0!</v>
      </c>
      <c r="K146" t="e">
        <f t="shared" ref="K146:BV146" si="76">$B$142</f>
        <v>#DIV/0!</v>
      </c>
      <c r="L146" t="e">
        <f t="shared" si="76"/>
        <v>#DIV/0!</v>
      </c>
      <c r="M146" t="e">
        <f t="shared" si="76"/>
        <v>#DIV/0!</v>
      </c>
      <c r="N146" t="e">
        <f t="shared" si="76"/>
        <v>#DIV/0!</v>
      </c>
      <c r="O146" t="e">
        <f t="shared" si="76"/>
        <v>#DIV/0!</v>
      </c>
      <c r="P146" t="e">
        <f t="shared" si="76"/>
        <v>#DIV/0!</v>
      </c>
      <c r="Q146" t="e">
        <f t="shared" si="76"/>
        <v>#DIV/0!</v>
      </c>
      <c r="R146" t="e">
        <f t="shared" si="76"/>
        <v>#DIV/0!</v>
      </c>
      <c r="S146" t="e">
        <f t="shared" si="76"/>
        <v>#DIV/0!</v>
      </c>
      <c r="T146" t="e">
        <f t="shared" si="76"/>
        <v>#DIV/0!</v>
      </c>
      <c r="U146" t="e">
        <f t="shared" si="76"/>
        <v>#DIV/0!</v>
      </c>
      <c r="V146" t="e">
        <f t="shared" si="76"/>
        <v>#DIV/0!</v>
      </c>
      <c r="W146" t="e">
        <f t="shared" si="76"/>
        <v>#DIV/0!</v>
      </c>
      <c r="X146" t="e">
        <f t="shared" si="76"/>
        <v>#DIV/0!</v>
      </c>
      <c r="Y146" t="e">
        <f t="shared" si="76"/>
        <v>#DIV/0!</v>
      </c>
      <c r="Z146" t="e">
        <f t="shared" si="76"/>
        <v>#DIV/0!</v>
      </c>
      <c r="AA146" t="e">
        <f t="shared" si="76"/>
        <v>#DIV/0!</v>
      </c>
      <c r="AB146" t="e">
        <f t="shared" si="76"/>
        <v>#DIV/0!</v>
      </c>
      <c r="AC146" t="e">
        <f t="shared" si="76"/>
        <v>#DIV/0!</v>
      </c>
      <c r="AD146" t="e">
        <f t="shared" si="76"/>
        <v>#DIV/0!</v>
      </c>
      <c r="AE146" t="e">
        <f t="shared" si="76"/>
        <v>#DIV/0!</v>
      </c>
      <c r="AF146" t="e">
        <f t="shared" si="76"/>
        <v>#DIV/0!</v>
      </c>
      <c r="AG146" t="e">
        <f t="shared" si="76"/>
        <v>#DIV/0!</v>
      </c>
      <c r="AH146" t="e">
        <f t="shared" si="76"/>
        <v>#DIV/0!</v>
      </c>
      <c r="AI146" t="e">
        <f t="shared" si="76"/>
        <v>#DIV/0!</v>
      </c>
      <c r="AJ146" t="e">
        <f t="shared" si="76"/>
        <v>#DIV/0!</v>
      </c>
      <c r="AK146" t="e">
        <f t="shared" si="76"/>
        <v>#DIV/0!</v>
      </c>
      <c r="AL146" t="e">
        <f t="shared" si="76"/>
        <v>#DIV/0!</v>
      </c>
      <c r="AM146" t="e">
        <f t="shared" si="76"/>
        <v>#DIV/0!</v>
      </c>
      <c r="AN146" t="e">
        <f t="shared" si="76"/>
        <v>#DIV/0!</v>
      </c>
      <c r="AO146" t="e">
        <f t="shared" si="76"/>
        <v>#DIV/0!</v>
      </c>
      <c r="AP146" s="54" t="e">
        <f t="shared" si="76"/>
        <v>#DIV/0!</v>
      </c>
      <c r="AQ146" t="e">
        <f t="shared" si="76"/>
        <v>#DIV/0!</v>
      </c>
      <c r="AR146" t="e">
        <f t="shared" si="76"/>
        <v>#DIV/0!</v>
      </c>
      <c r="AS146" t="e">
        <f t="shared" si="76"/>
        <v>#DIV/0!</v>
      </c>
      <c r="AT146" t="e">
        <f t="shared" si="76"/>
        <v>#DIV/0!</v>
      </c>
      <c r="AU146" t="e">
        <f t="shared" si="76"/>
        <v>#DIV/0!</v>
      </c>
      <c r="AV146" t="e">
        <f t="shared" si="76"/>
        <v>#DIV/0!</v>
      </c>
      <c r="AW146" t="e">
        <f t="shared" si="76"/>
        <v>#DIV/0!</v>
      </c>
      <c r="AX146" t="e">
        <f t="shared" si="76"/>
        <v>#DIV/0!</v>
      </c>
      <c r="AY146" t="e">
        <f t="shared" si="76"/>
        <v>#DIV/0!</v>
      </c>
      <c r="AZ146" t="e">
        <f t="shared" si="76"/>
        <v>#DIV/0!</v>
      </c>
      <c r="BA146" t="e">
        <f t="shared" si="76"/>
        <v>#DIV/0!</v>
      </c>
      <c r="BB146" t="e">
        <f t="shared" si="76"/>
        <v>#DIV/0!</v>
      </c>
      <c r="BC146" t="e">
        <f t="shared" si="76"/>
        <v>#DIV/0!</v>
      </c>
      <c r="BD146" t="e">
        <f t="shared" si="76"/>
        <v>#DIV/0!</v>
      </c>
      <c r="BE146" t="e">
        <f t="shared" si="76"/>
        <v>#DIV/0!</v>
      </c>
      <c r="BF146" t="e">
        <f t="shared" si="76"/>
        <v>#DIV/0!</v>
      </c>
      <c r="BG146" t="e">
        <f t="shared" si="76"/>
        <v>#DIV/0!</v>
      </c>
      <c r="BH146" t="e">
        <f t="shared" si="76"/>
        <v>#DIV/0!</v>
      </c>
      <c r="BI146" t="e">
        <f t="shared" si="76"/>
        <v>#DIV/0!</v>
      </c>
      <c r="BJ146" t="e">
        <f t="shared" si="76"/>
        <v>#DIV/0!</v>
      </c>
      <c r="BK146" t="e">
        <f t="shared" si="76"/>
        <v>#DIV/0!</v>
      </c>
      <c r="BL146" t="e">
        <f t="shared" si="76"/>
        <v>#DIV/0!</v>
      </c>
      <c r="BM146" t="e">
        <f t="shared" si="76"/>
        <v>#DIV/0!</v>
      </c>
      <c r="BN146" t="e">
        <f t="shared" si="76"/>
        <v>#DIV/0!</v>
      </c>
      <c r="BO146" t="e">
        <f t="shared" si="76"/>
        <v>#DIV/0!</v>
      </c>
      <c r="BP146" t="e">
        <f t="shared" si="76"/>
        <v>#DIV/0!</v>
      </c>
      <c r="BQ146" t="e">
        <f t="shared" si="76"/>
        <v>#DIV/0!</v>
      </c>
      <c r="BR146" t="e">
        <f t="shared" si="76"/>
        <v>#DIV/0!</v>
      </c>
      <c r="BS146" t="e">
        <f t="shared" si="76"/>
        <v>#DIV/0!</v>
      </c>
      <c r="BT146" t="e">
        <f t="shared" si="76"/>
        <v>#DIV/0!</v>
      </c>
      <c r="BU146" t="e">
        <f t="shared" si="76"/>
        <v>#DIV/0!</v>
      </c>
      <c r="BV146" t="e">
        <f t="shared" si="76"/>
        <v>#DIV/0!</v>
      </c>
      <c r="BW146" t="e">
        <f t="shared" ref="BW146:EH146" si="77">$B$142</f>
        <v>#DIV/0!</v>
      </c>
      <c r="BX146" t="e">
        <f t="shared" si="77"/>
        <v>#DIV/0!</v>
      </c>
      <c r="BY146" t="e">
        <f t="shared" si="77"/>
        <v>#DIV/0!</v>
      </c>
      <c r="BZ146" t="e">
        <f t="shared" si="77"/>
        <v>#DIV/0!</v>
      </c>
      <c r="CA146" t="e">
        <f t="shared" si="77"/>
        <v>#DIV/0!</v>
      </c>
      <c r="CB146" t="e">
        <f t="shared" si="77"/>
        <v>#DIV/0!</v>
      </c>
      <c r="CC146" t="e">
        <f t="shared" si="77"/>
        <v>#DIV/0!</v>
      </c>
      <c r="CD146" t="e">
        <f t="shared" si="77"/>
        <v>#DIV/0!</v>
      </c>
      <c r="CE146" t="e">
        <f t="shared" si="77"/>
        <v>#DIV/0!</v>
      </c>
      <c r="CF146" t="e">
        <f t="shared" si="77"/>
        <v>#DIV/0!</v>
      </c>
      <c r="CG146" t="e">
        <f t="shared" si="77"/>
        <v>#DIV/0!</v>
      </c>
      <c r="CH146" t="e">
        <f t="shared" si="77"/>
        <v>#DIV/0!</v>
      </c>
      <c r="CI146" t="e">
        <f t="shared" si="77"/>
        <v>#DIV/0!</v>
      </c>
      <c r="CJ146" t="e">
        <f t="shared" si="77"/>
        <v>#DIV/0!</v>
      </c>
      <c r="CK146" t="e">
        <f t="shared" si="77"/>
        <v>#DIV/0!</v>
      </c>
      <c r="CL146" t="e">
        <f t="shared" si="77"/>
        <v>#DIV/0!</v>
      </c>
      <c r="CM146" t="e">
        <f t="shared" si="77"/>
        <v>#DIV/0!</v>
      </c>
      <c r="CN146" t="e">
        <f t="shared" si="77"/>
        <v>#DIV/0!</v>
      </c>
      <c r="CO146" t="e">
        <f t="shared" si="77"/>
        <v>#DIV/0!</v>
      </c>
      <c r="CP146" t="e">
        <f t="shared" si="77"/>
        <v>#DIV/0!</v>
      </c>
      <c r="CQ146" t="e">
        <f t="shared" si="77"/>
        <v>#DIV/0!</v>
      </c>
      <c r="CR146" t="e">
        <f t="shared" si="77"/>
        <v>#DIV/0!</v>
      </c>
      <c r="CS146" t="e">
        <f t="shared" si="77"/>
        <v>#DIV/0!</v>
      </c>
      <c r="CT146" t="e">
        <f t="shared" si="77"/>
        <v>#DIV/0!</v>
      </c>
      <c r="CU146" t="e">
        <f t="shared" si="77"/>
        <v>#DIV/0!</v>
      </c>
      <c r="CV146" t="e">
        <f t="shared" si="77"/>
        <v>#DIV/0!</v>
      </c>
      <c r="CW146" t="e">
        <f t="shared" si="77"/>
        <v>#DIV/0!</v>
      </c>
      <c r="CX146" t="e">
        <f t="shared" si="77"/>
        <v>#DIV/0!</v>
      </c>
      <c r="CY146" t="e">
        <f t="shared" si="77"/>
        <v>#DIV/0!</v>
      </c>
      <c r="CZ146" t="e">
        <f t="shared" si="77"/>
        <v>#DIV/0!</v>
      </c>
      <c r="DA146" t="e">
        <f t="shared" si="77"/>
        <v>#DIV/0!</v>
      </c>
      <c r="DB146" t="e">
        <f t="shared" si="77"/>
        <v>#DIV/0!</v>
      </c>
      <c r="DC146" t="e">
        <f t="shared" si="77"/>
        <v>#DIV/0!</v>
      </c>
      <c r="DD146" t="e">
        <f t="shared" si="77"/>
        <v>#DIV/0!</v>
      </c>
      <c r="DE146" t="e">
        <f t="shared" si="77"/>
        <v>#DIV/0!</v>
      </c>
      <c r="DF146" t="e">
        <f t="shared" si="77"/>
        <v>#DIV/0!</v>
      </c>
      <c r="DG146" t="e">
        <f t="shared" si="77"/>
        <v>#DIV/0!</v>
      </c>
      <c r="DH146" t="e">
        <f t="shared" si="77"/>
        <v>#DIV/0!</v>
      </c>
      <c r="DI146" t="e">
        <f t="shared" si="77"/>
        <v>#DIV/0!</v>
      </c>
      <c r="DJ146" t="e">
        <f t="shared" si="77"/>
        <v>#DIV/0!</v>
      </c>
      <c r="DK146" t="e">
        <f t="shared" si="77"/>
        <v>#DIV/0!</v>
      </c>
      <c r="DL146" t="e">
        <f t="shared" si="77"/>
        <v>#DIV/0!</v>
      </c>
      <c r="DM146" t="e">
        <f t="shared" si="77"/>
        <v>#DIV/0!</v>
      </c>
      <c r="DN146" t="e">
        <f t="shared" si="77"/>
        <v>#DIV/0!</v>
      </c>
      <c r="DO146" t="e">
        <f t="shared" si="77"/>
        <v>#DIV/0!</v>
      </c>
      <c r="DP146" t="e">
        <f t="shared" si="77"/>
        <v>#DIV/0!</v>
      </c>
      <c r="DQ146" t="e">
        <f t="shared" si="77"/>
        <v>#DIV/0!</v>
      </c>
      <c r="DR146" t="e">
        <f t="shared" si="77"/>
        <v>#DIV/0!</v>
      </c>
      <c r="DS146" t="e">
        <f t="shared" si="77"/>
        <v>#DIV/0!</v>
      </c>
      <c r="DT146" t="e">
        <f t="shared" si="77"/>
        <v>#DIV/0!</v>
      </c>
      <c r="DU146" t="e">
        <f t="shared" si="77"/>
        <v>#DIV/0!</v>
      </c>
      <c r="DV146" t="e">
        <f t="shared" si="77"/>
        <v>#DIV/0!</v>
      </c>
      <c r="DW146" t="e">
        <f t="shared" si="77"/>
        <v>#DIV/0!</v>
      </c>
      <c r="DX146" t="e">
        <f t="shared" si="77"/>
        <v>#DIV/0!</v>
      </c>
      <c r="DY146" t="e">
        <f t="shared" si="77"/>
        <v>#DIV/0!</v>
      </c>
      <c r="DZ146" t="e">
        <f t="shared" si="77"/>
        <v>#DIV/0!</v>
      </c>
      <c r="EA146" t="e">
        <f t="shared" si="77"/>
        <v>#DIV/0!</v>
      </c>
      <c r="EB146" t="e">
        <f t="shared" si="77"/>
        <v>#DIV/0!</v>
      </c>
      <c r="EC146" t="e">
        <f t="shared" si="77"/>
        <v>#DIV/0!</v>
      </c>
      <c r="ED146" t="e">
        <f t="shared" si="77"/>
        <v>#DIV/0!</v>
      </c>
      <c r="EE146" t="e">
        <f t="shared" si="77"/>
        <v>#DIV/0!</v>
      </c>
      <c r="EF146" t="e">
        <f t="shared" si="77"/>
        <v>#DIV/0!</v>
      </c>
      <c r="EG146" t="e">
        <f t="shared" si="77"/>
        <v>#DIV/0!</v>
      </c>
      <c r="EH146" t="e">
        <f t="shared" si="77"/>
        <v>#DIV/0!</v>
      </c>
      <c r="EI146" t="e">
        <f t="shared" ref="EI146:GA146" si="78">$B$142</f>
        <v>#DIV/0!</v>
      </c>
      <c r="EJ146" t="e">
        <f t="shared" si="78"/>
        <v>#DIV/0!</v>
      </c>
      <c r="EK146" t="e">
        <f t="shared" si="78"/>
        <v>#DIV/0!</v>
      </c>
      <c r="EL146" t="e">
        <f t="shared" si="78"/>
        <v>#DIV/0!</v>
      </c>
      <c r="EM146" t="e">
        <f t="shared" si="78"/>
        <v>#DIV/0!</v>
      </c>
      <c r="EN146" t="e">
        <f t="shared" si="78"/>
        <v>#DIV/0!</v>
      </c>
      <c r="EO146" t="e">
        <f t="shared" si="78"/>
        <v>#DIV/0!</v>
      </c>
      <c r="EP146" t="e">
        <f t="shared" si="78"/>
        <v>#DIV/0!</v>
      </c>
      <c r="EQ146" t="e">
        <f t="shared" si="78"/>
        <v>#DIV/0!</v>
      </c>
      <c r="ER146" t="e">
        <f t="shared" si="78"/>
        <v>#DIV/0!</v>
      </c>
      <c r="ES146" t="e">
        <f t="shared" si="78"/>
        <v>#DIV/0!</v>
      </c>
      <c r="ET146" t="e">
        <f t="shared" si="78"/>
        <v>#DIV/0!</v>
      </c>
      <c r="EU146" t="e">
        <f t="shared" si="78"/>
        <v>#DIV/0!</v>
      </c>
      <c r="EV146" t="e">
        <f t="shared" si="78"/>
        <v>#DIV/0!</v>
      </c>
      <c r="EW146" t="e">
        <f t="shared" si="78"/>
        <v>#DIV/0!</v>
      </c>
      <c r="EX146" t="e">
        <f t="shared" si="78"/>
        <v>#DIV/0!</v>
      </c>
      <c r="EY146" t="e">
        <f t="shared" si="78"/>
        <v>#DIV/0!</v>
      </c>
      <c r="EZ146" t="e">
        <f t="shared" si="78"/>
        <v>#DIV/0!</v>
      </c>
      <c r="FA146" t="e">
        <f t="shared" si="78"/>
        <v>#DIV/0!</v>
      </c>
      <c r="FB146" t="e">
        <f t="shared" si="78"/>
        <v>#DIV/0!</v>
      </c>
      <c r="FC146" t="e">
        <f t="shared" si="78"/>
        <v>#DIV/0!</v>
      </c>
      <c r="FD146" t="e">
        <f t="shared" si="78"/>
        <v>#DIV/0!</v>
      </c>
      <c r="FE146" t="e">
        <f t="shared" si="78"/>
        <v>#DIV/0!</v>
      </c>
      <c r="FF146" t="e">
        <f t="shared" si="78"/>
        <v>#DIV/0!</v>
      </c>
      <c r="FG146" t="e">
        <f t="shared" si="78"/>
        <v>#DIV/0!</v>
      </c>
      <c r="FH146" t="e">
        <f t="shared" si="78"/>
        <v>#DIV/0!</v>
      </c>
      <c r="FI146" t="e">
        <f t="shared" si="78"/>
        <v>#DIV/0!</v>
      </c>
      <c r="FJ146" t="e">
        <f t="shared" si="78"/>
        <v>#DIV/0!</v>
      </c>
      <c r="FK146" t="e">
        <f t="shared" si="78"/>
        <v>#DIV/0!</v>
      </c>
      <c r="FL146" t="e">
        <f t="shared" si="78"/>
        <v>#DIV/0!</v>
      </c>
      <c r="FM146" t="e">
        <f t="shared" si="78"/>
        <v>#DIV/0!</v>
      </c>
      <c r="FN146" t="e">
        <f t="shared" si="78"/>
        <v>#DIV/0!</v>
      </c>
      <c r="FO146" t="e">
        <f t="shared" si="78"/>
        <v>#DIV/0!</v>
      </c>
      <c r="FP146" t="e">
        <f t="shared" si="78"/>
        <v>#DIV/0!</v>
      </c>
      <c r="FQ146" t="e">
        <f t="shared" si="78"/>
        <v>#DIV/0!</v>
      </c>
      <c r="FR146" t="e">
        <f t="shared" si="78"/>
        <v>#DIV/0!</v>
      </c>
      <c r="FS146" t="e">
        <f t="shared" si="78"/>
        <v>#DIV/0!</v>
      </c>
      <c r="FT146" t="e">
        <f t="shared" si="78"/>
        <v>#DIV/0!</v>
      </c>
      <c r="FU146" t="e">
        <f t="shared" si="78"/>
        <v>#DIV/0!</v>
      </c>
      <c r="FV146" t="e">
        <f t="shared" si="78"/>
        <v>#DIV/0!</v>
      </c>
      <c r="FW146" t="e">
        <f t="shared" si="78"/>
        <v>#DIV/0!</v>
      </c>
      <c r="FX146" t="e">
        <f t="shared" si="78"/>
        <v>#DIV/0!</v>
      </c>
      <c r="FY146" t="e">
        <f t="shared" si="78"/>
        <v>#DIV/0!</v>
      </c>
      <c r="FZ146" t="e">
        <f t="shared" si="78"/>
        <v>#DIV/0!</v>
      </c>
      <c r="GA146" t="e">
        <f t="shared" si="78"/>
        <v>#DIV/0!</v>
      </c>
    </row>
    <row r="147" spans="1:183">
      <c r="A147" s="10" t="s">
        <v>32</v>
      </c>
      <c r="B147" s="29" t="e">
        <f>B146/C146/D146/E146/F146/G146/H146</f>
        <v>#DIV/0!</v>
      </c>
      <c r="I147" t="s">
        <v>32</v>
      </c>
      <c r="J147" s="30" t="e">
        <f>$B$146/$C$146/$D$146/$E$146/J86/$H$146</f>
        <v>#DIV/0!</v>
      </c>
      <c r="K147" s="30" t="e">
        <f t="shared" ref="K147:BV147" si="79">$B$146/$C$146/$D$146/$E$146/K86/$H$146</f>
        <v>#DIV/0!</v>
      </c>
      <c r="L147" s="30" t="e">
        <f t="shared" si="79"/>
        <v>#DIV/0!</v>
      </c>
      <c r="M147" s="30" t="e">
        <f t="shared" si="79"/>
        <v>#DIV/0!</v>
      </c>
      <c r="N147" s="30" t="e">
        <f t="shared" si="79"/>
        <v>#DIV/0!</v>
      </c>
      <c r="O147" s="30" t="e">
        <f t="shared" si="79"/>
        <v>#DIV/0!</v>
      </c>
      <c r="P147" s="30" t="e">
        <f t="shared" si="79"/>
        <v>#DIV/0!</v>
      </c>
      <c r="Q147" s="30" t="e">
        <f t="shared" si="79"/>
        <v>#DIV/0!</v>
      </c>
      <c r="R147" s="30" t="e">
        <f t="shared" si="79"/>
        <v>#DIV/0!</v>
      </c>
      <c r="S147" s="30" t="e">
        <f t="shared" si="79"/>
        <v>#DIV/0!</v>
      </c>
      <c r="T147" s="30" t="e">
        <f t="shared" si="79"/>
        <v>#DIV/0!</v>
      </c>
      <c r="U147" s="30" t="e">
        <f t="shared" si="79"/>
        <v>#DIV/0!</v>
      </c>
      <c r="V147" s="30" t="e">
        <f t="shared" si="79"/>
        <v>#DIV/0!</v>
      </c>
      <c r="W147" s="30" t="e">
        <f t="shared" si="79"/>
        <v>#DIV/0!</v>
      </c>
      <c r="X147" s="30" t="e">
        <f t="shared" si="79"/>
        <v>#DIV/0!</v>
      </c>
      <c r="Y147" s="30" t="e">
        <f t="shared" si="79"/>
        <v>#DIV/0!</v>
      </c>
      <c r="Z147" s="30" t="e">
        <f t="shared" si="79"/>
        <v>#DIV/0!</v>
      </c>
      <c r="AA147" s="30" t="e">
        <f t="shared" si="79"/>
        <v>#DIV/0!</v>
      </c>
      <c r="AB147" s="30" t="e">
        <f t="shared" si="79"/>
        <v>#DIV/0!</v>
      </c>
      <c r="AC147" s="30" t="e">
        <f t="shared" si="79"/>
        <v>#DIV/0!</v>
      </c>
      <c r="AD147" s="30" t="e">
        <f t="shared" si="79"/>
        <v>#DIV/0!</v>
      </c>
      <c r="AE147" s="30" t="e">
        <f t="shared" si="79"/>
        <v>#DIV/0!</v>
      </c>
      <c r="AF147" s="30" t="e">
        <f t="shared" si="79"/>
        <v>#DIV/0!</v>
      </c>
      <c r="AG147" s="30" t="e">
        <f t="shared" si="79"/>
        <v>#DIV/0!</v>
      </c>
      <c r="AH147" s="30" t="e">
        <f t="shared" si="79"/>
        <v>#DIV/0!</v>
      </c>
      <c r="AI147" s="30" t="e">
        <f t="shared" si="79"/>
        <v>#DIV/0!</v>
      </c>
      <c r="AJ147" s="30" t="e">
        <f t="shared" si="79"/>
        <v>#DIV/0!</v>
      </c>
      <c r="AK147" s="30" t="e">
        <f t="shared" si="79"/>
        <v>#DIV/0!</v>
      </c>
      <c r="AL147" s="30" t="e">
        <f t="shared" si="79"/>
        <v>#DIV/0!</v>
      </c>
      <c r="AM147" s="30" t="e">
        <f t="shared" si="79"/>
        <v>#DIV/0!</v>
      </c>
      <c r="AN147" s="30" t="e">
        <f t="shared" si="79"/>
        <v>#DIV/0!</v>
      </c>
      <c r="AO147" s="30" t="e">
        <f t="shared" si="79"/>
        <v>#DIV/0!</v>
      </c>
      <c r="AP147" s="30" t="e">
        <f t="shared" si="79"/>
        <v>#DIV/0!</v>
      </c>
      <c r="AQ147" s="30" t="e">
        <f t="shared" si="79"/>
        <v>#DIV/0!</v>
      </c>
      <c r="AR147" s="30" t="e">
        <f t="shared" si="79"/>
        <v>#DIV/0!</v>
      </c>
      <c r="AS147" s="30" t="e">
        <f t="shared" si="79"/>
        <v>#DIV/0!</v>
      </c>
      <c r="AT147" s="30" t="e">
        <f t="shared" si="79"/>
        <v>#DIV/0!</v>
      </c>
      <c r="AU147" s="30" t="e">
        <f t="shared" si="79"/>
        <v>#DIV/0!</v>
      </c>
      <c r="AV147" s="30" t="e">
        <f t="shared" si="79"/>
        <v>#DIV/0!</v>
      </c>
      <c r="AW147" s="30" t="e">
        <f t="shared" si="79"/>
        <v>#DIV/0!</v>
      </c>
      <c r="AX147" s="30" t="e">
        <f t="shared" si="79"/>
        <v>#DIV/0!</v>
      </c>
      <c r="AY147" s="30" t="e">
        <f t="shared" si="79"/>
        <v>#DIV/0!</v>
      </c>
      <c r="AZ147" s="30" t="e">
        <f t="shared" si="79"/>
        <v>#DIV/0!</v>
      </c>
      <c r="BA147" s="30" t="e">
        <f t="shared" si="79"/>
        <v>#DIV/0!</v>
      </c>
      <c r="BB147" s="30" t="e">
        <f t="shared" si="79"/>
        <v>#DIV/0!</v>
      </c>
      <c r="BC147" s="30" t="e">
        <f t="shared" si="79"/>
        <v>#DIV/0!</v>
      </c>
      <c r="BD147" s="30" t="e">
        <f t="shared" si="79"/>
        <v>#DIV/0!</v>
      </c>
      <c r="BE147" s="30" t="e">
        <f t="shared" si="79"/>
        <v>#DIV/0!</v>
      </c>
      <c r="BF147" s="30" t="e">
        <f t="shared" si="79"/>
        <v>#DIV/0!</v>
      </c>
      <c r="BG147" s="30" t="e">
        <f t="shared" si="79"/>
        <v>#DIV/0!</v>
      </c>
      <c r="BH147" s="30" t="e">
        <f t="shared" si="79"/>
        <v>#DIV/0!</v>
      </c>
      <c r="BI147" s="30" t="e">
        <f t="shared" si="79"/>
        <v>#DIV/0!</v>
      </c>
      <c r="BJ147" s="30" t="e">
        <f t="shared" si="79"/>
        <v>#DIV/0!</v>
      </c>
      <c r="BK147" s="30" t="e">
        <f t="shared" si="79"/>
        <v>#DIV/0!</v>
      </c>
      <c r="BL147" s="30" t="e">
        <f t="shared" si="79"/>
        <v>#DIV/0!</v>
      </c>
      <c r="BM147" s="30" t="e">
        <f t="shared" si="79"/>
        <v>#DIV/0!</v>
      </c>
      <c r="BN147" s="30" t="e">
        <f t="shared" si="79"/>
        <v>#DIV/0!</v>
      </c>
      <c r="BO147" s="30" t="e">
        <f t="shared" si="79"/>
        <v>#DIV/0!</v>
      </c>
      <c r="BP147" s="30" t="e">
        <f t="shared" si="79"/>
        <v>#DIV/0!</v>
      </c>
      <c r="BQ147" s="30" t="e">
        <f t="shared" si="79"/>
        <v>#DIV/0!</v>
      </c>
      <c r="BR147" s="30" t="e">
        <f t="shared" si="79"/>
        <v>#DIV/0!</v>
      </c>
      <c r="BS147" s="30" t="e">
        <f t="shared" si="79"/>
        <v>#DIV/0!</v>
      </c>
      <c r="BT147" s="30" t="e">
        <f t="shared" si="79"/>
        <v>#DIV/0!</v>
      </c>
      <c r="BU147" s="30" t="e">
        <f t="shared" si="79"/>
        <v>#DIV/0!</v>
      </c>
      <c r="BV147" s="30" t="e">
        <f t="shared" si="79"/>
        <v>#DIV/0!</v>
      </c>
      <c r="BW147" s="30" t="e">
        <f t="shared" ref="BW147:EH147" si="80">$B$146/$C$146/$D$146/$E$146/BW86/$H$146</f>
        <v>#DIV/0!</v>
      </c>
      <c r="BX147" s="30" t="e">
        <f t="shared" si="80"/>
        <v>#DIV/0!</v>
      </c>
      <c r="BY147" s="30" t="e">
        <f t="shared" si="80"/>
        <v>#DIV/0!</v>
      </c>
      <c r="BZ147" s="30" t="e">
        <f t="shared" si="80"/>
        <v>#DIV/0!</v>
      </c>
      <c r="CA147" s="30" t="e">
        <f t="shared" si="80"/>
        <v>#DIV/0!</v>
      </c>
      <c r="CB147" s="30" t="e">
        <f t="shared" si="80"/>
        <v>#DIV/0!</v>
      </c>
      <c r="CC147" s="30" t="e">
        <f t="shared" si="80"/>
        <v>#DIV/0!</v>
      </c>
      <c r="CD147" s="30" t="e">
        <f t="shared" si="80"/>
        <v>#DIV/0!</v>
      </c>
      <c r="CE147" s="30" t="e">
        <f t="shared" si="80"/>
        <v>#DIV/0!</v>
      </c>
      <c r="CF147" s="30" t="e">
        <f t="shared" si="80"/>
        <v>#DIV/0!</v>
      </c>
      <c r="CG147" s="30" t="e">
        <f t="shared" si="80"/>
        <v>#DIV/0!</v>
      </c>
      <c r="CH147" s="30" t="e">
        <f t="shared" si="80"/>
        <v>#DIV/0!</v>
      </c>
      <c r="CI147" s="30" t="e">
        <f t="shared" si="80"/>
        <v>#DIV/0!</v>
      </c>
      <c r="CJ147" s="30" t="e">
        <f t="shared" si="80"/>
        <v>#DIV/0!</v>
      </c>
      <c r="CK147" s="30" t="e">
        <f t="shared" si="80"/>
        <v>#DIV/0!</v>
      </c>
      <c r="CL147" s="30" t="e">
        <f t="shared" si="80"/>
        <v>#DIV/0!</v>
      </c>
      <c r="CM147" s="30" t="e">
        <f t="shared" si="80"/>
        <v>#DIV/0!</v>
      </c>
      <c r="CN147" s="30" t="e">
        <f t="shared" si="80"/>
        <v>#DIV/0!</v>
      </c>
      <c r="CO147" s="30" t="e">
        <f t="shared" si="80"/>
        <v>#DIV/0!</v>
      </c>
      <c r="CP147" s="30" t="e">
        <f t="shared" si="80"/>
        <v>#DIV/0!</v>
      </c>
      <c r="CQ147" s="30" t="e">
        <f t="shared" si="80"/>
        <v>#DIV/0!</v>
      </c>
      <c r="CR147" s="30" t="e">
        <f t="shared" si="80"/>
        <v>#DIV/0!</v>
      </c>
      <c r="CS147" s="30" t="e">
        <f t="shared" si="80"/>
        <v>#DIV/0!</v>
      </c>
      <c r="CT147" s="30" t="e">
        <f t="shared" si="80"/>
        <v>#DIV/0!</v>
      </c>
      <c r="CU147" s="30" t="e">
        <f t="shared" si="80"/>
        <v>#DIV/0!</v>
      </c>
      <c r="CV147" s="30" t="e">
        <f t="shared" si="80"/>
        <v>#DIV/0!</v>
      </c>
      <c r="CW147" s="30" t="e">
        <f t="shared" si="80"/>
        <v>#DIV/0!</v>
      </c>
      <c r="CX147" s="30" t="e">
        <f t="shared" si="80"/>
        <v>#DIV/0!</v>
      </c>
      <c r="CY147" s="30" t="e">
        <f t="shared" si="80"/>
        <v>#DIV/0!</v>
      </c>
      <c r="CZ147" s="30" t="e">
        <f t="shared" si="80"/>
        <v>#DIV/0!</v>
      </c>
      <c r="DA147" s="30" t="e">
        <f t="shared" si="80"/>
        <v>#DIV/0!</v>
      </c>
      <c r="DB147" s="30" t="e">
        <f t="shared" si="80"/>
        <v>#DIV/0!</v>
      </c>
      <c r="DC147" s="30" t="e">
        <f t="shared" si="80"/>
        <v>#DIV/0!</v>
      </c>
      <c r="DD147" s="30" t="e">
        <f t="shared" si="80"/>
        <v>#DIV/0!</v>
      </c>
      <c r="DE147" s="30" t="e">
        <f t="shared" si="80"/>
        <v>#DIV/0!</v>
      </c>
      <c r="DF147" s="30" t="e">
        <f t="shared" si="80"/>
        <v>#DIV/0!</v>
      </c>
      <c r="DG147" s="30" t="e">
        <f t="shared" si="80"/>
        <v>#DIV/0!</v>
      </c>
      <c r="DH147" s="30" t="e">
        <f t="shared" si="80"/>
        <v>#DIV/0!</v>
      </c>
      <c r="DI147" s="30" t="e">
        <f t="shared" si="80"/>
        <v>#DIV/0!</v>
      </c>
      <c r="DJ147" s="30" t="e">
        <f t="shared" si="80"/>
        <v>#DIV/0!</v>
      </c>
      <c r="DK147" s="30" t="e">
        <f t="shared" si="80"/>
        <v>#DIV/0!</v>
      </c>
      <c r="DL147" s="30" t="e">
        <f t="shared" si="80"/>
        <v>#DIV/0!</v>
      </c>
      <c r="DM147" s="30" t="e">
        <f t="shared" si="80"/>
        <v>#DIV/0!</v>
      </c>
      <c r="DN147" s="30" t="e">
        <f t="shared" si="80"/>
        <v>#DIV/0!</v>
      </c>
      <c r="DO147" s="30" t="e">
        <f t="shared" si="80"/>
        <v>#DIV/0!</v>
      </c>
      <c r="DP147" s="30" t="e">
        <f t="shared" si="80"/>
        <v>#DIV/0!</v>
      </c>
      <c r="DQ147" s="30" t="e">
        <f t="shared" si="80"/>
        <v>#DIV/0!</v>
      </c>
      <c r="DR147" s="30" t="e">
        <f t="shared" si="80"/>
        <v>#DIV/0!</v>
      </c>
      <c r="DS147" s="30" t="e">
        <f t="shared" si="80"/>
        <v>#DIV/0!</v>
      </c>
      <c r="DT147" s="30" t="e">
        <f t="shared" si="80"/>
        <v>#DIV/0!</v>
      </c>
      <c r="DU147" s="30" t="e">
        <f t="shared" si="80"/>
        <v>#DIV/0!</v>
      </c>
      <c r="DV147" s="30" t="e">
        <f t="shared" si="80"/>
        <v>#DIV/0!</v>
      </c>
      <c r="DW147" s="30" t="e">
        <f t="shared" si="80"/>
        <v>#DIV/0!</v>
      </c>
      <c r="DX147" s="30" t="e">
        <f t="shared" si="80"/>
        <v>#DIV/0!</v>
      </c>
      <c r="DY147" s="30" t="e">
        <f t="shared" si="80"/>
        <v>#DIV/0!</v>
      </c>
      <c r="DZ147" s="30" t="e">
        <f t="shared" si="80"/>
        <v>#DIV/0!</v>
      </c>
      <c r="EA147" s="30" t="e">
        <f t="shared" si="80"/>
        <v>#DIV/0!</v>
      </c>
      <c r="EB147" s="30" t="e">
        <f t="shared" si="80"/>
        <v>#DIV/0!</v>
      </c>
      <c r="EC147" s="30" t="e">
        <f t="shared" si="80"/>
        <v>#DIV/0!</v>
      </c>
      <c r="ED147" s="30" t="e">
        <f t="shared" si="80"/>
        <v>#DIV/0!</v>
      </c>
      <c r="EE147" s="30" t="e">
        <f t="shared" si="80"/>
        <v>#DIV/0!</v>
      </c>
      <c r="EF147" s="30" t="e">
        <f t="shared" si="80"/>
        <v>#DIV/0!</v>
      </c>
      <c r="EG147" s="30" t="e">
        <f t="shared" si="80"/>
        <v>#DIV/0!</v>
      </c>
      <c r="EH147" s="30" t="e">
        <f t="shared" si="80"/>
        <v>#DIV/0!</v>
      </c>
      <c r="EI147" s="30" t="e">
        <f t="shared" ref="EI147:GA147" si="81">$B$146/$C$146/$D$146/$E$146/EI86/$H$146</f>
        <v>#DIV/0!</v>
      </c>
      <c r="EJ147" s="30" t="e">
        <f t="shared" si="81"/>
        <v>#DIV/0!</v>
      </c>
      <c r="EK147" s="30" t="e">
        <f t="shared" si="81"/>
        <v>#DIV/0!</v>
      </c>
      <c r="EL147" s="30" t="e">
        <f t="shared" si="81"/>
        <v>#DIV/0!</v>
      </c>
      <c r="EM147" s="30" t="e">
        <f t="shared" si="81"/>
        <v>#DIV/0!</v>
      </c>
      <c r="EN147" s="30" t="e">
        <f t="shared" si="81"/>
        <v>#DIV/0!</v>
      </c>
      <c r="EO147" s="30" t="e">
        <f t="shared" si="81"/>
        <v>#DIV/0!</v>
      </c>
      <c r="EP147" s="30" t="e">
        <f t="shared" si="81"/>
        <v>#DIV/0!</v>
      </c>
      <c r="EQ147" s="30" t="e">
        <f t="shared" si="81"/>
        <v>#DIV/0!</v>
      </c>
      <c r="ER147" s="30" t="e">
        <f t="shared" si="81"/>
        <v>#DIV/0!</v>
      </c>
      <c r="ES147" s="30" t="e">
        <f t="shared" si="81"/>
        <v>#DIV/0!</v>
      </c>
      <c r="ET147" s="30" t="e">
        <f t="shared" si="81"/>
        <v>#DIV/0!</v>
      </c>
      <c r="EU147" s="30" t="e">
        <f t="shared" si="81"/>
        <v>#DIV/0!</v>
      </c>
      <c r="EV147" s="30" t="e">
        <f t="shared" si="81"/>
        <v>#DIV/0!</v>
      </c>
      <c r="EW147" s="30" t="e">
        <f t="shared" si="81"/>
        <v>#DIV/0!</v>
      </c>
      <c r="EX147" s="30" t="e">
        <f t="shared" si="81"/>
        <v>#DIV/0!</v>
      </c>
      <c r="EY147" s="30" t="e">
        <f t="shared" si="81"/>
        <v>#DIV/0!</v>
      </c>
      <c r="EZ147" s="30" t="e">
        <f t="shared" si="81"/>
        <v>#DIV/0!</v>
      </c>
      <c r="FA147" s="30" t="e">
        <f t="shared" si="81"/>
        <v>#DIV/0!</v>
      </c>
      <c r="FB147" s="30" t="e">
        <f t="shared" si="81"/>
        <v>#DIV/0!</v>
      </c>
      <c r="FC147" s="30" t="e">
        <f t="shared" si="81"/>
        <v>#DIV/0!</v>
      </c>
      <c r="FD147" s="30" t="e">
        <f t="shared" si="81"/>
        <v>#DIV/0!</v>
      </c>
      <c r="FE147" s="30" t="e">
        <f t="shared" si="81"/>
        <v>#DIV/0!</v>
      </c>
      <c r="FF147" s="30" t="e">
        <f t="shared" si="81"/>
        <v>#DIV/0!</v>
      </c>
      <c r="FG147" s="30" t="e">
        <f t="shared" si="81"/>
        <v>#DIV/0!</v>
      </c>
      <c r="FH147" s="30" t="e">
        <f t="shared" si="81"/>
        <v>#DIV/0!</v>
      </c>
      <c r="FI147" s="30" t="e">
        <f t="shared" si="81"/>
        <v>#DIV/0!</v>
      </c>
      <c r="FJ147" s="30" t="e">
        <f t="shared" si="81"/>
        <v>#DIV/0!</v>
      </c>
      <c r="FK147" s="30" t="e">
        <f t="shared" si="81"/>
        <v>#DIV/0!</v>
      </c>
      <c r="FL147" s="30" t="e">
        <f t="shared" si="81"/>
        <v>#DIV/0!</v>
      </c>
      <c r="FM147" s="30" t="e">
        <f t="shared" si="81"/>
        <v>#DIV/0!</v>
      </c>
      <c r="FN147" s="30" t="e">
        <f t="shared" si="81"/>
        <v>#DIV/0!</v>
      </c>
      <c r="FO147" s="30" t="e">
        <f t="shared" si="81"/>
        <v>#DIV/0!</v>
      </c>
      <c r="FP147" s="30" t="e">
        <f t="shared" si="81"/>
        <v>#DIV/0!</v>
      </c>
      <c r="FQ147" s="30" t="e">
        <f t="shared" si="81"/>
        <v>#DIV/0!</v>
      </c>
      <c r="FR147" s="30" t="e">
        <f t="shared" si="81"/>
        <v>#DIV/0!</v>
      </c>
      <c r="FS147" s="30" t="e">
        <f t="shared" si="81"/>
        <v>#DIV/0!</v>
      </c>
      <c r="FT147" s="30" t="e">
        <f t="shared" si="81"/>
        <v>#DIV/0!</v>
      </c>
      <c r="FU147" s="30" t="e">
        <f t="shared" si="81"/>
        <v>#DIV/0!</v>
      </c>
      <c r="FV147" s="30" t="e">
        <f t="shared" si="81"/>
        <v>#DIV/0!</v>
      </c>
      <c r="FW147" s="30" t="e">
        <f t="shared" si="81"/>
        <v>#DIV/0!</v>
      </c>
      <c r="FX147" s="30" t="e">
        <f t="shared" si="81"/>
        <v>#DIV/0!</v>
      </c>
      <c r="FY147" s="30" t="e">
        <f t="shared" si="81"/>
        <v>#DIV/0!</v>
      </c>
      <c r="FZ147" s="30" t="e">
        <f t="shared" si="81"/>
        <v>#DIV/0!</v>
      </c>
      <c r="GA147" s="30" t="e">
        <f t="shared" si="81"/>
        <v>#DIV/0!</v>
      </c>
    </row>
    <row r="150" spans="1:183">
      <c r="F150" t="s">
        <v>42</v>
      </c>
      <c r="G150" s="30" t="e">
        <f>MAX(J146,J147)</f>
        <v>#DIV/0!</v>
      </c>
      <c r="I150" t="s">
        <v>40</v>
      </c>
      <c r="J150" s="30" t="e">
        <f t="shared" ref="J150:BU150" si="82">MIN($J$26,J145,MAX(J146,J147))</f>
        <v>#DIV/0!</v>
      </c>
      <c r="K150" s="30" t="e">
        <f t="shared" si="82"/>
        <v>#DIV/0!</v>
      </c>
      <c r="L150" s="30" t="e">
        <f t="shared" si="82"/>
        <v>#DIV/0!</v>
      </c>
      <c r="M150" s="30" t="e">
        <f t="shared" si="82"/>
        <v>#DIV/0!</v>
      </c>
      <c r="N150" s="30" t="e">
        <f t="shared" si="82"/>
        <v>#DIV/0!</v>
      </c>
      <c r="O150" s="30" t="e">
        <f t="shared" si="82"/>
        <v>#DIV/0!</v>
      </c>
      <c r="P150" s="30" t="e">
        <f t="shared" si="82"/>
        <v>#DIV/0!</v>
      </c>
      <c r="Q150" s="30" t="e">
        <f t="shared" si="82"/>
        <v>#DIV/0!</v>
      </c>
      <c r="R150" s="30" t="e">
        <f t="shared" si="82"/>
        <v>#DIV/0!</v>
      </c>
      <c r="S150" s="30" t="e">
        <f t="shared" si="82"/>
        <v>#DIV/0!</v>
      </c>
      <c r="T150" s="30" t="e">
        <f t="shared" si="82"/>
        <v>#DIV/0!</v>
      </c>
      <c r="U150" s="30" t="e">
        <f t="shared" si="82"/>
        <v>#DIV/0!</v>
      </c>
      <c r="V150" s="30" t="e">
        <f t="shared" si="82"/>
        <v>#DIV/0!</v>
      </c>
      <c r="W150" s="30" t="e">
        <f t="shared" si="82"/>
        <v>#DIV/0!</v>
      </c>
      <c r="X150" s="30" t="e">
        <f t="shared" si="82"/>
        <v>#DIV/0!</v>
      </c>
      <c r="Y150" s="30" t="e">
        <f t="shared" si="82"/>
        <v>#DIV/0!</v>
      </c>
      <c r="Z150" s="30" t="e">
        <f t="shared" si="82"/>
        <v>#DIV/0!</v>
      </c>
      <c r="AA150" s="30" t="e">
        <f t="shared" si="82"/>
        <v>#DIV/0!</v>
      </c>
      <c r="AB150" s="30" t="e">
        <f t="shared" si="82"/>
        <v>#DIV/0!</v>
      </c>
      <c r="AC150" s="30" t="e">
        <f t="shared" si="82"/>
        <v>#DIV/0!</v>
      </c>
      <c r="AD150" s="30" t="e">
        <f t="shared" si="82"/>
        <v>#DIV/0!</v>
      </c>
      <c r="AE150" s="30" t="e">
        <f t="shared" si="82"/>
        <v>#DIV/0!</v>
      </c>
      <c r="AF150" s="30" t="e">
        <f t="shared" si="82"/>
        <v>#DIV/0!</v>
      </c>
      <c r="AG150" s="30" t="e">
        <f t="shared" si="82"/>
        <v>#DIV/0!</v>
      </c>
      <c r="AH150" s="30" t="e">
        <f t="shared" si="82"/>
        <v>#DIV/0!</v>
      </c>
      <c r="AI150" s="30" t="e">
        <f t="shared" si="82"/>
        <v>#DIV/0!</v>
      </c>
      <c r="AJ150" s="30" t="e">
        <f t="shared" si="82"/>
        <v>#DIV/0!</v>
      </c>
      <c r="AK150" s="30" t="e">
        <f t="shared" si="82"/>
        <v>#DIV/0!</v>
      </c>
      <c r="AL150" s="30" t="e">
        <f t="shared" si="82"/>
        <v>#DIV/0!</v>
      </c>
      <c r="AM150" s="30" t="e">
        <f t="shared" si="82"/>
        <v>#DIV/0!</v>
      </c>
      <c r="AN150" s="30" t="e">
        <f t="shared" si="82"/>
        <v>#DIV/0!</v>
      </c>
      <c r="AO150" s="30" t="e">
        <f t="shared" si="82"/>
        <v>#DIV/0!</v>
      </c>
      <c r="AP150" s="59" t="e">
        <f t="shared" si="82"/>
        <v>#DIV/0!</v>
      </c>
      <c r="AQ150" s="30" t="e">
        <f t="shared" si="82"/>
        <v>#DIV/0!</v>
      </c>
      <c r="AR150" s="30" t="e">
        <f t="shared" si="82"/>
        <v>#DIV/0!</v>
      </c>
      <c r="AS150" s="30" t="e">
        <f t="shared" si="82"/>
        <v>#DIV/0!</v>
      </c>
      <c r="AT150" s="30" t="e">
        <f t="shared" si="82"/>
        <v>#DIV/0!</v>
      </c>
      <c r="AU150" s="30" t="e">
        <f t="shared" si="82"/>
        <v>#DIV/0!</v>
      </c>
      <c r="AV150" s="30" t="e">
        <f t="shared" si="82"/>
        <v>#DIV/0!</v>
      </c>
      <c r="AW150" s="30" t="e">
        <f t="shared" si="82"/>
        <v>#DIV/0!</v>
      </c>
      <c r="AX150" s="30" t="e">
        <f t="shared" si="82"/>
        <v>#DIV/0!</v>
      </c>
      <c r="AY150" s="30" t="e">
        <f t="shared" si="82"/>
        <v>#DIV/0!</v>
      </c>
      <c r="AZ150" s="30" t="e">
        <f t="shared" si="82"/>
        <v>#DIV/0!</v>
      </c>
      <c r="BA150" s="30" t="e">
        <f t="shared" si="82"/>
        <v>#DIV/0!</v>
      </c>
      <c r="BB150" s="30" t="e">
        <f t="shared" si="82"/>
        <v>#DIV/0!</v>
      </c>
      <c r="BC150" s="30" t="e">
        <f t="shared" si="82"/>
        <v>#DIV/0!</v>
      </c>
      <c r="BD150" s="30" t="e">
        <f t="shared" si="82"/>
        <v>#DIV/0!</v>
      </c>
      <c r="BE150" s="30" t="e">
        <f t="shared" si="82"/>
        <v>#DIV/0!</v>
      </c>
      <c r="BF150" s="30" t="e">
        <f t="shared" si="82"/>
        <v>#DIV/0!</v>
      </c>
      <c r="BG150" s="30" t="e">
        <f t="shared" si="82"/>
        <v>#DIV/0!</v>
      </c>
      <c r="BH150" s="30" t="e">
        <f t="shared" si="82"/>
        <v>#DIV/0!</v>
      </c>
      <c r="BI150" s="30" t="e">
        <f t="shared" si="82"/>
        <v>#DIV/0!</v>
      </c>
      <c r="BJ150" s="30" t="e">
        <f t="shared" si="82"/>
        <v>#DIV/0!</v>
      </c>
      <c r="BK150" s="30" t="e">
        <f t="shared" si="82"/>
        <v>#DIV/0!</v>
      </c>
      <c r="BL150" s="30" t="e">
        <f t="shared" si="82"/>
        <v>#DIV/0!</v>
      </c>
      <c r="BM150" s="30" t="e">
        <f t="shared" si="82"/>
        <v>#DIV/0!</v>
      </c>
      <c r="BN150" s="30" t="e">
        <f t="shared" si="82"/>
        <v>#DIV/0!</v>
      </c>
      <c r="BO150" s="30" t="e">
        <f t="shared" si="82"/>
        <v>#DIV/0!</v>
      </c>
      <c r="BP150" s="30" t="e">
        <f t="shared" si="82"/>
        <v>#DIV/0!</v>
      </c>
      <c r="BQ150" s="30" t="e">
        <f t="shared" si="82"/>
        <v>#DIV/0!</v>
      </c>
      <c r="BR150" s="30" t="e">
        <f t="shared" si="82"/>
        <v>#DIV/0!</v>
      </c>
      <c r="BS150" s="30" t="e">
        <f t="shared" si="82"/>
        <v>#DIV/0!</v>
      </c>
      <c r="BT150" s="30" t="e">
        <f t="shared" si="82"/>
        <v>#DIV/0!</v>
      </c>
      <c r="BU150" s="30" t="e">
        <f t="shared" si="82"/>
        <v>#DIV/0!</v>
      </c>
      <c r="BV150" s="30" t="e">
        <f t="shared" ref="BV150:EG150" si="83">MIN($J$26,BV145,MAX(BV146,BV147))</f>
        <v>#DIV/0!</v>
      </c>
      <c r="BW150" s="30" t="e">
        <f t="shared" si="83"/>
        <v>#DIV/0!</v>
      </c>
      <c r="BX150" s="30" t="e">
        <f t="shared" si="83"/>
        <v>#DIV/0!</v>
      </c>
      <c r="BY150" s="30" t="e">
        <f t="shared" si="83"/>
        <v>#DIV/0!</v>
      </c>
      <c r="BZ150" s="30" t="e">
        <f t="shared" si="83"/>
        <v>#DIV/0!</v>
      </c>
      <c r="CA150" s="30" t="e">
        <f t="shared" si="83"/>
        <v>#DIV/0!</v>
      </c>
      <c r="CB150" s="30" t="e">
        <f t="shared" si="83"/>
        <v>#DIV/0!</v>
      </c>
      <c r="CC150" s="30" t="e">
        <f t="shared" si="83"/>
        <v>#DIV/0!</v>
      </c>
      <c r="CD150" s="30" t="e">
        <f t="shared" si="83"/>
        <v>#DIV/0!</v>
      </c>
      <c r="CE150" s="30" t="e">
        <f t="shared" si="83"/>
        <v>#DIV/0!</v>
      </c>
      <c r="CF150" s="30" t="e">
        <f t="shared" si="83"/>
        <v>#DIV/0!</v>
      </c>
      <c r="CG150" s="30" t="e">
        <f t="shared" si="83"/>
        <v>#DIV/0!</v>
      </c>
      <c r="CH150" s="30" t="e">
        <f t="shared" si="83"/>
        <v>#DIV/0!</v>
      </c>
      <c r="CI150" s="30" t="e">
        <f t="shared" si="83"/>
        <v>#DIV/0!</v>
      </c>
      <c r="CJ150" s="30" t="e">
        <f t="shared" si="83"/>
        <v>#DIV/0!</v>
      </c>
      <c r="CK150" s="30" t="e">
        <f t="shared" si="83"/>
        <v>#DIV/0!</v>
      </c>
      <c r="CL150" s="30" t="e">
        <f t="shared" si="83"/>
        <v>#DIV/0!</v>
      </c>
      <c r="CM150" s="30" t="e">
        <f t="shared" si="83"/>
        <v>#DIV/0!</v>
      </c>
      <c r="CN150" s="30" t="e">
        <f t="shared" si="83"/>
        <v>#DIV/0!</v>
      </c>
      <c r="CO150" s="30" t="e">
        <f t="shared" si="83"/>
        <v>#DIV/0!</v>
      </c>
      <c r="CP150" s="30" t="e">
        <f t="shared" si="83"/>
        <v>#DIV/0!</v>
      </c>
      <c r="CQ150" s="30" t="e">
        <f t="shared" si="83"/>
        <v>#DIV/0!</v>
      </c>
      <c r="CR150" s="30" t="e">
        <f t="shared" si="83"/>
        <v>#DIV/0!</v>
      </c>
      <c r="CS150" s="30" t="e">
        <f t="shared" si="83"/>
        <v>#DIV/0!</v>
      </c>
      <c r="CT150" s="30" t="e">
        <f t="shared" si="83"/>
        <v>#DIV/0!</v>
      </c>
      <c r="CU150" s="30" t="e">
        <f t="shared" si="83"/>
        <v>#DIV/0!</v>
      </c>
      <c r="CV150" s="30" t="e">
        <f t="shared" si="83"/>
        <v>#DIV/0!</v>
      </c>
      <c r="CW150" s="30" t="e">
        <f t="shared" si="83"/>
        <v>#DIV/0!</v>
      </c>
      <c r="CX150" s="30" t="e">
        <f t="shared" si="83"/>
        <v>#DIV/0!</v>
      </c>
      <c r="CY150" s="30" t="e">
        <f t="shared" si="83"/>
        <v>#DIV/0!</v>
      </c>
      <c r="CZ150" s="30" t="e">
        <f t="shared" si="83"/>
        <v>#DIV/0!</v>
      </c>
      <c r="DA150" s="30" t="e">
        <f t="shared" si="83"/>
        <v>#DIV/0!</v>
      </c>
      <c r="DB150" s="30" t="e">
        <f t="shared" si="83"/>
        <v>#DIV/0!</v>
      </c>
      <c r="DC150" s="30" t="e">
        <f t="shared" si="83"/>
        <v>#DIV/0!</v>
      </c>
      <c r="DD150" s="30" t="e">
        <f t="shared" si="83"/>
        <v>#DIV/0!</v>
      </c>
      <c r="DE150" s="30" t="e">
        <f t="shared" si="83"/>
        <v>#DIV/0!</v>
      </c>
      <c r="DF150" s="30" t="e">
        <f t="shared" si="83"/>
        <v>#DIV/0!</v>
      </c>
      <c r="DG150" s="30" t="e">
        <f t="shared" si="83"/>
        <v>#DIV/0!</v>
      </c>
      <c r="DH150" s="30" t="e">
        <f t="shared" si="83"/>
        <v>#DIV/0!</v>
      </c>
      <c r="DI150" s="30" t="e">
        <f t="shared" si="83"/>
        <v>#DIV/0!</v>
      </c>
      <c r="DJ150" s="30" t="e">
        <f t="shared" si="83"/>
        <v>#DIV/0!</v>
      </c>
      <c r="DK150" s="30" t="e">
        <f t="shared" si="83"/>
        <v>#DIV/0!</v>
      </c>
      <c r="DL150" s="30" t="e">
        <f t="shared" si="83"/>
        <v>#DIV/0!</v>
      </c>
      <c r="DM150" s="30" t="e">
        <f t="shared" si="83"/>
        <v>#DIV/0!</v>
      </c>
      <c r="DN150" s="30" t="e">
        <f t="shared" si="83"/>
        <v>#DIV/0!</v>
      </c>
      <c r="DO150" s="30" t="e">
        <f t="shared" si="83"/>
        <v>#DIV/0!</v>
      </c>
      <c r="DP150" s="30" t="e">
        <f t="shared" si="83"/>
        <v>#DIV/0!</v>
      </c>
      <c r="DQ150" s="30" t="e">
        <f t="shared" si="83"/>
        <v>#DIV/0!</v>
      </c>
      <c r="DR150" s="30" t="e">
        <f t="shared" si="83"/>
        <v>#DIV/0!</v>
      </c>
      <c r="DS150" s="30" t="e">
        <f t="shared" si="83"/>
        <v>#DIV/0!</v>
      </c>
      <c r="DT150" s="30" t="e">
        <f t="shared" si="83"/>
        <v>#DIV/0!</v>
      </c>
      <c r="DU150" s="30" t="e">
        <f t="shared" si="83"/>
        <v>#DIV/0!</v>
      </c>
      <c r="DV150" s="30" t="e">
        <f t="shared" si="83"/>
        <v>#DIV/0!</v>
      </c>
      <c r="DW150" s="30" t="e">
        <f t="shared" si="83"/>
        <v>#DIV/0!</v>
      </c>
      <c r="DX150" s="30" t="e">
        <f t="shared" si="83"/>
        <v>#DIV/0!</v>
      </c>
      <c r="DY150" s="30" t="e">
        <f t="shared" si="83"/>
        <v>#DIV/0!</v>
      </c>
      <c r="DZ150" s="30" t="e">
        <f t="shared" si="83"/>
        <v>#DIV/0!</v>
      </c>
      <c r="EA150" s="30" t="e">
        <f t="shared" si="83"/>
        <v>#DIV/0!</v>
      </c>
      <c r="EB150" s="30" t="e">
        <f t="shared" si="83"/>
        <v>#DIV/0!</v>
      </c>
      <c r="EC150" s="30" t="e">
        <f t="shared" si="83"/>
        <v>#DIV/0!</v>
      </c>
      <c r="ED150" s="30" t="e">
        <f t="shared" si="83"/>
        <v>#DIV/0!</v>
      </c>
      <c r="EE150" s="30" t="e">
        <f t="shared" si="83"/>
        <v>#DIV/0!</v>
      </c>
      <c r="EF150" s="30" t="e">
        <f t="shared" si="83"/>
        <v>#DIV/0!</v>
      </c>
      <c r="EG150" s="30" t="e">
        <f t="shared" si="83"/>
        <v>#DIV/0!</v>
      </c>
      <c r="EH150" s="30" t="e">
        <f t="shared" ref="EH150:GA150" si="84">MIN($J$26,EH145,MAX(EH146,EH147))</f>
        <v>#DIV/0!</v>
      </c>
      <c r="EI150" s="30" t="e">
        <f t="shared" si="84"/>
        <v>#DIV/0!</v>
      </c>
      <c r="EJ150" s="30" t="e">
        <f t="shared" si="84"/>
        <v>#DIV/0!</v>
      </c>
      <c r="EK150" s="30" t="e">
        <f t="shared" si="84"/>
        <v>#DIV/0!</v>
      </c>
      <c r="EL150" s="30" t="e">
        <f t="shared" si="84"/>
        <v>#DIV/0!</v>
      </c>
      <c r="EM150" s="30" t="e">
        <f t="shared" si="84"/>
        <v>#DIV/0!</v>
      </c>
      <c r="EN150" s="30" t="e">
        <f t="shared" si="84"/>
        <v>#DIV/0!</v>
      </c>
      <c r="EO150" s="30" t="e">
        <f t="shared" si="84"/>
        <v>#DIV/0!</v>
      </c>
      <c r="EP150" s="30" t="e">
        <f t="shared" si="84"/>
        <v>#DIV/0!</v>
      </c>
      <c r="EQ150" s="30" t="e">
        <f t="shared" si="84"/>
        <v>#DIV/0!</v>
      </c>
      <c r="ER150" s="30" t="e">
        <f t="shared" si="84"/>
        <v>#DIV/0!</v>
      </c>
      <c r="ES150" s="30" t="e">
        <f t="shared" si="84"/>
        <v>#DIV/0!</v>
      </c>
      <c r="ET150" s="30" t="e">
        <f t="shared" si="84"/>
        <v>#DIV/0!</v>
      </c>
      <c r="EU150" s="30" t="e">
        <f t="shared" si="84"/>
        <v>#DIV/0!</v>
      </c>
      <c r="EV150" s="30" t="e">
        <f t="shared" si="84"/>
        <v>#DIV/0!</v>
      </c>
      <c r="EW150" s="30" t="e">
        <f t="shared" si="84"/>
        <v>#DIV/0!</v>
      </c>
      <c r="EX150" s="30" t="e">
        <f t="shared" si="84"/>
        <v>#DIV/0!</v>
      </c>
      <c r="EY150" s="30" t="e">
        <f t="shared" si="84"/>
        <v>#DIV/0!</v>
      </c>
      <c r="EZ150" s="30" t="e">
        <f t="shared" si="84"/>
        <v>#DIV/0!</v>
      </c>
      <c r="FA150" s="30" t="e">
        <f t="shared" si="84"/>
        <v>#DIV/0!</v>
      </c>
      <c r="FB150" s="30" t="e">
        <f t="shared" si="84"/>
        <v>#DIV/0!</v>
      </c>
      <c r="FC150" s="30" t="e">
        <f t="shared" si="84"/>
        <v>#DIV/0!</v>
      </c>
      <c r="FD150" s="30" t="e">
        <f t="shared" si="84"/>
        <v>#DIV/0!</v>
      </c>
      <c r="FE150" s="30" t="e">
        <f t="shared" si="84"/>
        <v>#DIV/0!</v>
      </c>
      <c r="FF150" s="30" t="e">
        <f t="shared" si="84"/>
        <v>#DIV/0!</v>
      </c>
      <c r="FG150" s="30" t="e">
        <f t="shared" si="84"/>
        <v>#DIV/0!</v>
      </c>
      <c r="FH150" s="30" t="e">
        <f t="shared" si="84"/>
        <v>#DIV/0!</v>
      </c>
      <c r="FI150" s="30" t="e">
        <f t="shared" si="84"/>
        <v>#DIV/0!</v>
      </c>
      <c r="FJ150" s="30" t="e">
        <f t="shared" si="84"/>
        <v>#DIV/0!</v>
      </c>
      <c r="FK150" s="30" t="e">
        <f t="shared" si="84"/>
        <v>#DIV/0!</v>
      </c>
      <c r="FL150" s="30" t="e">
        <f t="shared" si="84"/>
        <v>#DIV/0!</v>
      </c>
      <c r="FM150" s="30" t="e">
        <f t="shared" si="84"/>
        <v>#DIV/0!</v>
      </c>
      <c r="FN150" s="30" t="e">
        <f t="shared" si="84"/>
        <v>#DIV/0!</v>
      </c>
      <c r="FO150" s="30" t="e">
        <f t="shared" si="84"/>
        <v>#DIV/0!</v>
      </c>
      <c r="FP150" s="30" t="e">
        <f t="shared" si="84"/>
        <v>#DIV/0!</v>
      </c>
      <c r="FQ150" s="30" t="e">
        <f t="shared" si="84"/>
        <v>#DIV/0!</v>
      </c>
      <c r="FR150" s="30" t="e">
        <f t="shared" si="84"/>
        <v>#DIV/0!</v>
      </c>
      <c r="FS150" s="30" t="e">
        <f t="shared" si="84"/>
        <v>#DIV/0!</v>
      </c>
      <c r="FT150" s="30" t="e">
        <f t="shared" si="84"/>
        <v>#DIV/0!</v>
      </c>
      <c r="FU150" s="30" t="e">
        <f t="shared" si="84"/>
        <v>#DIV/0!</v>
      </c>
      <c r="FV150" s="30" t="e">
        <f t="shared" si="84"/>
        <v>#DIV/0!</v>
      </c>
      <c r="FW150" s="30" t="e">
        <f t="shared" si="84"/>
        <v>#DIV/0!</v>
      </c>
      <c r="FX150" s="30" t="e">
        <f t="shared" si="84"/>
        <v>#DIV/0!</v>
      </c>
      <c r="FY150" s="30" t="e">
        <f t="shared" si="84"/>
        <v>#DIV/0!</v>
      </c>
      <c r="FZ150" s="30" t="e">
        <f t="shared" si="84"/>
        <v>#DIV/0!</v>
      </c>
      <c r="GA150" s="30" t="e">
        <f t="shared" si="84"/>
        <v>#DIV/0!</v>
      </c>
    </row>
    <row r="151" spans="1:183">
      <c r="I151" t="s">
        <v>33</v>
      </c>
      <c r="J151">
        <f>J86</f>
        <v>45</v>
      </c>
      <c r="K151">
        <f t="shared" ref="K151:BV151" si="85">K86</f>
        <v>51</v>
      </c>
      <c r="L151">
        <f t="shared" si="85"/>
        <v>57</v>
      </c>
      <c r="M151">
        <f t="shared" si="85"/>
        <v>63</v>
      </c>
      <c r="N151">
        <f t="shared" si="85"/>
        <v>69</v>
      </c>
      <c r="O151">
        <f t="shared" si="85"/>
        <v>75</v>
      </c>
      <c r="P151">
        <f t="shared" si="85"/>
        <v>81</v>
      </c>
      <c r="Q151">
        <f t="shared" si="85"/>
        <v>87</v>
      </c>
      <c r="R151">
        <f t="shared" si="85"/>
        <v>93</v>
      </c>
      <c r="S151">
        <f t="shared" si="85"/>
        <v>99</v>
      </c>
      <c r="T151">
        <f t="shared" si="85"/>
        <v>105</v>
      </c>
      <c r="U151">
        <f t="shared" si="85"/>
        <v>111</v>
      </c>
      <c r="V151">
        <f t="shared" si="85"/>
        <v>117</v>
      </c>
      <c r="W151">
        <f t="shared" si="85"/>
        <v>123</v>
      </c>
      <c r="X151">
        <f t="shared" si="85"/>
        <v>129</v>
      </c>
      <c r="Y151">
        <f t="shared" si="85"/>
        <v>135</v>
      </c>
      <c r="Z151">
        <f t="shared" si="85"/>
        <v>141</v>
      </c>
      <c r="AA151">
        <f t="shared" si="85"/>
        <v>147</v>
      </c>
      <c r="AB151">
        <f t="shared" si="85"/>
        <v>153</v>
      </c>
      <c r="AC151">
        <f t="shared" si="85"/>
        <v>159</v>
      </c>
      <c r="AD151">
        <f t="shared" si="85"/>
        <v>165</v>
      </c>
      <c r="AE151">
        <f t="shared" si="85"/>
        <v>171</v>
      </c>
      <c r="AF151">
        <f t="shared" si="85"/>
        <v>177</v>
      </c>
      <c r="AG151">
        <f t="shared" si="85"/>
        <v>183</v>
      </c>
      <c r="AH151">
        <f t="shared" si="85"/>
        <v>189</v>
      </c>
      <c r="AI151">
        <f t="shared" si="85"/>
        <v>195</v>
      </c>
      <c r="AJ151">
        <f t="shared" si="85"/>
        <v>201</v>
      </c>
      <c r="AK151">
        <f t="shared" si="85"/>
        <v>207</v>
      </c>
      <c r="AL151">
        <f t="shared" si="85"/>
        <v>213</v>
      </c>
      <c r="AM151">
        <f t="shared" si="85"/>
        <v>219</v>
      </c>
      <c r="AN151">
        <f t="shared" si="85"/>
        <v>225</v>
      </c>
      <c r="AO151">
        <f t="shared" si="85"/>
        <v>231</v>
      </c>
      <c r="AP151">
        <f t="shared" si="85"/>
        <v>237</v>
      </c>
      <c r="AQ151">
        <f t="shared" si="85"/>
        <v>243</v>
      </c>
      <c r="AR151">
        <f t="shared" si="85"/>
        <v>249</v>
      </c>
      <c r="AS151">
        <f t="shared" si="85"/>
        <v>255</v>
      </c>
      <c r="AT151">
        <f t="shared" si="85"/>
        <v>261</v>
      </c>
      <c r="AU151">
        <f t="shared" si="85"/>
        <v>267</v>
      </c>
      <c r="AV151">
        <f t="shared" si="85"/>
        <v>273</v>
      </c>
      <c r="AW151">
        <f t="shared" si="85"/>
        <v>279</v>
      </c>
      <c r="AX151">
        <f t="shared" si="85"/>
        <v>285</v>
      </c>
      <c r="AY151">
        <f t="shared" si="85"/>
        <v>291</v>
      </c>
      <c r="AZ151">
        <f t="shared" si="85"/>
        <v>297</v>
      </c>
      <c r="BA151">
        <f t="shared" si="85"/>
        <v>303</v>
      </c>
      <c r="BB151">
        <f t="shared" si="85"/>
        <v>309</v>
      </c>
      <c r="BC151">
        <f t="shared" si="85"/>
        <v>315</v>
      </c>
      <c r="BD151">
        <f t="shared" si="85"/>
        <v>321</v>
      </c>
      <c r="BE151">
        <f t="shared" si="85"/>
        <v>327</v>
      </c>
      <c r="BF151">
        <f t="shared" si="85"/>
        <v>333</v>
      </c>
      <c r="BG151">
        <f t="shared" si="85"/>
        <v>339</v>
      </c>
      <c r="BH151">
        <f t="shared" si="85"/>
        <v>345</v>
      </c>
      <c r="BI151">
        <f t="shared" si="85"/>
        <v>351</v>
      </c>
      <c r="BJ151">
        <f t="shared" si="85"/>
        <v>357</v>
      </c>
      <c r="BK151">
        <f t="shared" si="85"/>
        <v>363</v>
      </c>
      <c r="BL151">
        <f t="shared" si="85"/>
        <v>369</v>
      </c>
      <c r="BM151">
        <f t="shared" si="85"/>
        <v>375</v>
      </c>
      <c r="BN151">
        <f t="shared" si="85"/>
        <v>381</v>
      </c>
      <c r="BO151">
        <f t="shared" si="85"/>
        <v>387</v>
      </c>
      <c r="BP151">
        <f t="shared" si="85"/>
        <v>393</v>
      </c>
      <c r="BQ151">
        <f t="shared" si="85"/>
        <v>399</v>
      </c>
      <c r="BR151">
        <f t="shared" si="85"/>
        <v>405</v>
      </c>
      <c r="BS151">
        <f t="shared" si="85"/>
        <v>411</v>
      </c>
      <c r="BT151">
        <f t="shared" si="85"/>
        <v>417</v>
      </c>
      <c r="BU151">
        <f t="shared" si="85"/>
        <v>423</v>
      </c>
      <c r="BV151">
        <f t="shared" si="85"/>
        <v>429</v>
      </c>
      <c r="BW151">
        <f t="shared" ref="BW151:EH151" si="86">BW86</f>
        <v>435</v>
      </c>
      <c r="BX151">
        <f t="shared" si="86"/>
        <v>441</v>
      </c>
      <c r="BY151">
        <f t="shared" si="86"/>
        <v>447</v>
      </c>
      <c r="BZ151">
        <f t="shared" si="86"/>
        <v>453</v>
      </c>
      <c r="CA151">
        <f t="shared" si="86"/>
        <v>459</v>
      </c>
      <c r="CB151">
        <f t="shared" si="86"/>
        <v>465</v>
      </c>
      <c r="CC151">
        <f t="shared" si="86"/>
        <v>471</v>
      </c>
      <c r="CD151">
        <f t="shared" si="86"/>
        <v>477</v>
      </c>
      <c r="CE151">
        <f t="shared" si="86"/>
        <v>483</v>
      </c>
      <c r="CF151">
        <f t="shared" si="86"/>
        <v>489</v>
      </c>
      <c r="CG151">
        <f t="shared" si="86"/>
        <v>495</v>
      </c>
      <c r="CH151">
        <f t="shared" si="86"/>
        <v>501</v>
      </c>
      <c r="CI151">
        <f t="shared" si="86"/>
        <v>507</v>
      </c>
      <c r="CJ151">
        <f t="shared" si="86"/>
        <v>513</v>
      </c>
      <c r="CK151">
        <f t="shared" si="86"/>
        <v>519</v>
      </c>
      <c r="CL151">
        <f t="shared" si="86"/>
        <v>525</v>
      </c>
      <c r="CM151">
        <f t="shared" si="86"/>
        <v>531</v>
      </c>
      <c r="CN151">
        <f t="shared" si="86"/>
        <v>537</v>
      </c>
      <c r="CO151">
        <f t="shared" si="86"/>
        <v>543</v>
      </c>
      <c r="CP151">
        <f t="shared" si="86"/>
        <v>549</v>
      </c>
      <c r="CQ151">
        <f t="shared" si="86"/>
        <v>555</v>
      </c>
      <c r="CR151">
        <f t="shared" si="86"/>
        <v>561</v>
      </c>
      <c r="CS151">
        <f t="shared" si="86"/>
        <v>567</v>
      </c>
      <c r="CT151">
        <f t="shared" si="86"/>
        <v>573</v>
      </c>
      <c r="CU151">
        <f t="shared" si="86"/>
        <v>579</v>
      </c>
      <c r="CV151">
        <f t="shared" si="86"/>
        <v>585</v>
      </c>
      <c r="CW151">
        <f t="shared" si="86"/>
        <v>591</v>
      </c>
      <c r="CX151">
        <f t="shared" si="86"/>
        <v>597</v>
      </c>
      <c r="CY151">
        <f t="shared" si="86"/>
        <v>603</v>
      </c>
      <c r="CZ151">
        <f t="shared" si="86"/>
        <v>609</v>
      </c>
      <c r="DA151">
        <f t="shared" si="86"/>
        <v>615</v>
      </c>
      <c r="DB151">
        <f t="shared" si="86"/>
        <v>621</v>
      </c>
      <c r="DC151">
        <f t="shared" si="86"/>
        <v>627</v>
      </c>
      <c r="DD151">
        <f t="shared" si="86"/>
        <v>633</v>
      </c>
      <c r="DE151">
        <f t="shared" si="86"/>
        <v>639</v>
      </c>
      <c r="DF151">
        <f t="shared" si="86"/>
        <v>645</v>
      </c>
      <c r="DG151">
        <f t="shared" si="86"/>
        <v>651</v>
      </c>
      <c r="DH151">
        <f t="shared" si="86"/>
        <v>657</v>
      </c>
      <c r="DI151">
        <f t="shared" si="86"/>
        <v>663</v>
      </c>
      <c r="DJ151">
        <f t="shared" si="86"/>
        <v>669</v>
      </c>
      <c r="DK151">
        <f t="shared" si="86"/>
        <v>675</v>
      </c>
      <c r="DL151">
        <f t="shared" si="86"/>
        <v>681</v>
      </c>
      <c r="DM151">
        <f t="shared" si="86"/>
        <v>687</v>
      </c>
      <c r="DN151">
        <f t="shared" si="86"/>
        <v>693</v>
      </c>
      <c r="DO151">
        <f t="shared" si="86"/>
        <v>699</v>
      </c>
      <c r="DP151">
        <f t="shared" si="86"/>
        <v>705</v>
      </c>
      <c r="DQ151">
        <f t="shared" si="86"/>
        <v>711</v>
      </c>
      <c r="DR151">
        <f t="shared" si="86"/>
        <v>717</v>
      </c>
      <c r="DS151">
        <f t="shared" si="86"/>
        <v>723</v>
      </c>
      <c r="DT151">
        <f t="shared" si="86"/>
        <v>729</v>
      </c>
      <c r="DU151">
        <f t="shared" si="86"/>
        <v>735</v>
      </c>
      <c r="DV151">
        <f t="shared" si="86"/>
        <v>741</v>
      </c>
      <c r="DW151">
        <f t="shared" si="86"/>
        <v>747</v>
      </c>
      <c r="DX151">
        <f t="shared" si="86"/>
        <v>753</v>
      </c>
      <c r="DY151">
        <f t="shared" si="86"/>
        <v>759</v>
      </c>
      <c r="DZ151">
        <f t="shared" si="86"/>
        <v>765</v>
      </c>
      <c r="EA151">
        <f t="shared" si="86"/>
        <v>771</v>
      </c>
      <c r="EB151">
        <f t="shared" si="86"/>
        <v>777</v>
      </c>
      <c r="EC151">
        <f t="shared" si="86"/>
        <v>783</v>
      </c>
      <c r="ED151">
        <f t="shared" si="86"/>
        <v>789</v>
      </c>
      <c r="EE151">
        <f t="shared" si="86"/>
        <v>795</v>
      </c>
      <c r="EF151">
        <f t="shared" si="86"/>
        <v>801</v>
      </c>
      <c r="EG151">
        <f t="shared" si="86"/>
        <v>807</v>
      </c>
      <c r="EH151">
        <f t="shared" si="86"/>
        <v>813</v>
      </c>
      <c r="EI151">
        <f t="shared" ref="EI151:GA151" si="87">EI86</f>
        <v>819</v>
      </c>
      <c r="EJ151">
        <f t="shared" si="87"/>
        <v>825</v>
      </c>
      <c r="EK151">
        <f t="shared" si="87"/>
        <v>831</v>
      </c>
      <c r="EL151">
        <f t="shared" si="87"/>
        <v>837</v>
      </c>
      <c r="EM151">
        <f t="shared" si="87"/>
        <v>843</v>
      </c>
      <c r="EN151">
        <f t="shared" si="87"/>
        <v>849</v>
      </c>
      <c r="EO151">
        <f t="shared" si="87"/>
        <v>855</v>
      </c>
      <c r="EP151">
        <f t="shared" si="87"/>
        <v>861</v>
      </c>
      <c r="EQ151">
        <f t="shared" si="87"/>
        <v>867</v>
      </c>
      <c r="ER151">
        <f t="shared" si="87"/>
        <v>873</v>
      </c>
      <c r="ES151">
        <f t="shared" si="87"/>
        <v>879</v>
      </c>
      <c r="ET151">
        <f t="shared" si="87"/>
        <v>885</v>
      </c>
      <c r="EU151">
        <f t="shared" si="87"/>
        <v>891</v>
      </c>
      <c r="EV151">
        <f t="shared" si="87"/>
        <v>897</v>
      </c>
      <c r="EW151">
        <f t="shared" si="87"/>
        <v>903</v>
      </c>
      <c r="EX151">
        <f t="shared" si="87"/>
        <v>909</v>
      </c>
      <c r="EY151">
        <f t="shared" si="87"/>
        <v>915</v>
      </c>
      <c r="EZ151">
        <f t="shared" si="87"/>
        <v>921</v>
      </c>
      <c r="FA151">
        <f t="shared" si="87"/>
        <v>927</v>
      </c>
      <c r="FB151">
        <f t="shared" si="87"/>
        <v>933</v>
      </c>
      <c r="FC151">
        <f t="shared" si="87"/>
        <v>939</v>
      </c>
      <c r="FD151">
        <f t="shared" si="87"/>
        <v>945</v>
      </c>
      <c r="FE151">
        <f t="shared" si="87"/>
        <v>951</v>
      </c>
      <c r="FF151">
        <f t="shared" si="87"/>
        <v>957</v>
      </c>
      <c r="FG151">
        <f t="shared" si="87"/>
        <v>963</v>
      </c>
      <c r="FH151">
        <f t="shared" si="87"/>
        <v>969</v>
      </c>
      <c r="FI151">
        <f t="shared" si="87"/>
        <v>975</v>
      </c>
      <c r="FJ151">
        <f t="shared" si="87"/>
        <v>981</v>
      </c>
      <c r="FK151">
        <f t="shared" si="87"/>
        <v>987</v>
      </c>
      <c r="FL151">
        <f t="shared" si="87"/>
        <v>993</v>
      </c>
      <c r="FM151">
        <f t="shared" si="87"/>
        <v>999</v>
      </c>
      <c r="FN151">
        <f t="shared" si="87"/>
        <v>1005</v>
      </c>
      <c r="FO151">
        <f t="shared" si="87"/>
        <v>1011</v>
      </c>
      <c r="FP151">
        <f t="shared" si="87"/>
        <v>1017</v>
      </c>
      <c r="FQ151">
        <f t="shared" si="87"/>
        <v>1023</v>
      </c>
      <c r="FR151">
        <f t="shared" si="87"/>
        <v>1029</v>
      </c>
      <c r="FS151">
        <f t="shared" si="87"/>
        <v>1035</v>
      </c>
      <c r="FT151">
        <f t="shared" si="87"/>
        <v>1041</v>
      </c>
      <c r="FU151">
        <f t="shared" si="87"/>
        <v>1047</v>
      </c>
      <c r="FV151">
        <f t="shared" si="87"/>
        <v>1053</v>
      </c>
      <c r="FW151">
        <f t="shared" si="87"/>
        <v>1059</v>
      </c>
      <c r="FX151">
        <f t="shared" si="87"/>
        <v>1065</v>
      </c>
      <c r="FY151">
        <f t="shared" si="87"/>
        <v>1071</v>
      </c>
      <c r="FZ151">
        <f t="shared" si="87"/>
        <v>1077</v>
      </c>
      <c r="GA151">
        <f t="shared" si="87"/>
        <v>1083</v>
      </c>
    </row>
    <row r="152" spans="1:183">
      <c r="I152" t="s">
        <v>60</v>
      </c>
      <c r="J152" s="53" t="e">
        <f>$L$2/J150/$N$2/J86/$G$137</f>
        <v>#DIV/0!</v>
      </c>
      <c r="K152" s="53" t="e">
        <f t="shared" ref="K152:BV152" si="88">$L$2/K150/$N$2/K86/$G$137</f>
        <v>#DIV/0!</v>
      </c>
      <c r="L152" s="53" t="e">
        <f t="shared" si="88"/>
        <v>#DIV/0!</v>
      </c>
      <c r="M152" s="53" t="e">
        <f t="shared" si="88"/>
        <v>#DIV/0!</v>
      </c>
      <c r="N152" s="53" t="e">
        <f t="shared" si="88"/>
        <v>#DIV/0!</v>
      </c>
      <c r="O152" s="53" t="e">
        <f t="shared" si="88"/>
        <v>#DIV/0!</v>
      </c>
      <c r="P152" s="53" t="e">
        <f t="shared" si="88"/>
        <v>#DIV/0!</v>
      </c>
      <c r="Q152" s="53" t="e">
        <f t="shared" si="88"/>
        <v>#DIV/0!</v>
      </c>
      <c r="R152" s="53" t="e">
        <f t="shared" si="88"/>
        <v>#DIV/0!</v>
      </c>
      <c r="S152" s="53" t="e">
        <f t="shared" si="88"/>
        <v>#DIV/0!</v>
      </c>
      <c r="T152" s="53" t="e">
        <f t="shared" si="88"/>
        <v>#DIV/0!</v>
      </c>
      <c r="U152" s="53" t="e">
        <f t="shared" si="88"/>
        <v>#DIV/0!</v>
      </c>
      <c r="V152" s="53" t="e">
        <f t="shared" si="88"/>
        <v>#DIV/0!</v>
      </c>
      <c r="W152" s="53" t="e">
        <f t="shared" si="88"/>
        <v>#DIV/0!</v>
      </c>
      <c r="X152" s="53" t="e">
        <f t="shared" si="88"/>
        <v>#DIV/0!</v>
      </c>
      <c r="Y152" s="53" t="e">
        <f t="shared" si="88"/>
        <v>#DIV/0!</v>
      </c>
      <c r="Z152" s="53" t="e">
        <f t="shared" si="88"/>
        <v>#DIV/0!</v>
      </c>
      <c r="AA152" s="53" t="e">
        <f t="shared" si="88"/>
        <v>#DIV/0!</v>
      </c>
      <c r="AB152" s="53" t="e">
        <f t="shared" si="88"/>
        <v>#DIV/0!</v>
      </c>
      <c r="AC152" s="53" t="e">
        <f t="shared" si="88"/>
        <v>#DIV/0!</v>
      </c>
      <c r="AD152" s="53" t="e">
        <f t="shared" si="88"/>
        <v>#DIV/0!</v>
      </c>
      <c r="AE152" s="53" t="e">
        <f t="shared" si="88"/>
        <v>#DIV/0!</v>
      </c>
      <c r="AF152" s="53" t="e">
        <f t="shared" si="88"/>
        <v>#DIV/0!</v>
      </c>
      <c r="AG152" s="53" t="e">
        <f t="shared" si="88"/>
        <v>#DIV/0!</v>
      </c>
      <c r="AH152" s="53" t="e">
        <f t="shared" si="88"/>
        <v>#DIV/0!</v>
      </c>
      <c r="AI152" s="53" t="e">
        <f t="shared" si="88"/>
        <v>#DIV/0!</v>
      </c>
      <c r="AJ152" s="53" t="e">
        <f t="shared" si="88"/>
        <v>#DIV/0!</v>
      </c>
      <c r="AK152" s="53" t="e">
        <f t="shared" si="88"/>
        <v>#DIV/0!</v>
      </c>
      <c r="AL152" s="53" t="e">
        <f t="shared" si="88"/>
        <v>#DIV/0!</v>
      </c>
      <c r="AM152" s="53" t="e">
        <f t="shared" si="88"/>
        <v>#DIV/0!</v>
      </c>
      <c r="AN152" s="53" t="e">
        <f t="shared" si="88"/>
        <v>#DIV/0!</v>
      </c>
      <c r="AO152" s="53" t="e">
        <f t="shared" si="88"/>
        <v>#DIV/0!</v>
      </c>
      <c r="AP152" s="53" t="e">
        <f t="shared" si="88"/>
        <v>#DIV/0!</v>
      </c>
      <c r="AQ152" s="53" t="e">
        <f t="shared" si="88"/>
        <v>#DIV/0!</v>
      </c>
      <c r="AR152" s="53" t="e">
        <f t="shared" si="88"/>
        <v>#DIV/0!</v>
      </c>
      <c r="AS152" s="53" t="e">
        <f t="shared" si="88"/>
        <v>#DIV/0!</v>
      </c>
      <c r="AT152" s="53" t="e">
        <f t="shared" si="88"/>
        <v>#DIV/0!</v>
      </c>
      <c r="AU152" s="53" t="e">
        <f t="shared" si="88"/>
        <v>#DIV/0!</v>
      </c>
      <c r="AV152" s="53" t="e">
        <f t="shared" si="88"/>
        <v>#DIV/0!</v>
      </c>
      <c r="AW152" s="53" t="e">
        <f t="shared" si="88"/>
        <v>#DIV/0!</v>
      </c>
      <c r="AX152" s="53" t="e">
        <f t="shared" si="88"/>
        <v>#DIV/0!</v>
      </c>
      <c r="AY152" s="53" t="e">
        <f t="shared" si="88"/>
        <v>#DIV/0!</v>
      </c>
      <c r="AZ152" s="53" t="e">
        <f t="shared" si="88"/>
        <v>#DIV/0!</v>
      </c>
      <c r="BA152" s="53" t="e">
        <f t="shared" si="88"/>
        <v>#DIV/0!</v>
      </c>
      <c r="BB152" s="53" t="e">
        <f t="shared" si="88"/>
        <v>#DIV/0!</v>
      </c>
      <c r="BC152" s="53" t="e">
        <f t="shared" si="88"/>
        <v>#DIV/0!</v>
      </c>
      <c r="BD152" s="53" t="e">
        <f t="shared" si="88"/>
        <v>#DIV/0!</v>
      </c>
      <c r="BE152" s="53" t="e">
        <f t="shared" si="88"/>
        <v>#DIV/0!</v>
      </c>
      <c r="BF152" s="53" t="e">
        <f t="shared" si="88"/>
        <v>#DIV/0!</v>
      </c>
      <c r="BG152" s="53" t="e">
        <f t="shared" si="88"/>
        <v>#DIV/0!</v>
      </c>
      <c r="BH152" s="53" t="e">
        <f t="shared" si="88"/>
        <v>#DIV/0!</v>
      </c>
      <c r="BI152" s="53" t="e">
        <f t="shared" si="88"/>
        <v>#DIV/0!</v>
      </c>
      <c r="BJ152" s="53" t="e">
        <f t="shared" si="88"/>
        <v>#DIV/0!</v>
      </c>
      <c r="BK152" s="53" t="e">
        <f t="shared" si="88"/>
        <v>#DIV/0!</v>
      </c>
      <c r="BL152" s="53" t="e">
        <f t="shared" si="88"/>
        <v>#DIV/0!</v>
      </c>
      <c r="BM152" s="53" t="e">
        <f t="shared" si="88"/>
        <v>#DIV/0!</v>
      </c>
      <c r="BN152" s="53" t="e">
        <f t="shared" si="88"/>
        <v>#DIV/0!</v>
      </c>
      <c r="BO152" s="53" t="e">
        <f t="shared" si="88"/>
        <v>#DIV/0!</v>
      </c>
      <c r="BP152" s="53" t="e">
        <f t="shared" si="88"/>
        <v>#DIV/0!</v>
      </c>
      <c r="BQ152" s="53" t="e">
        <f t="shared" si="88"/>
        <v>#DIV/0!</v>
      </c>
      <c r="BR152" s="53" t="e">
        <f t="shared" si="88"/>
        <v>#DIV/0!</v>
      </c>
      <c r="BS152" s="53" t="e">
        <f t="shared" si="88"/>
        <v>#DIV/0!</v>
      </c>
      <c r="BT152" s="53" t="e">
        <f t="shared" si="88"/>
        <v>#DIV/0!</v>
      </c>
      <c r="BU152" s="53" t="e">
        <f t="shared" si="88"/>
        <v>#DIV/0!</v>
      </c>
      <c r="BV152" s="53" t="e">
        <f t="shared" si="88"/>
        <v>#DIV/0!</v>
      </c>
      <c r="BW152" s="53" t="e">
        <f t="shared" ref="BW152:EH152" si="89">$L$2/BW150/$N$2/BW86/$G$137</f>
        <v>#DIV/0!</v>
      </c>
      <c r="BX152" s="53" t="e">
        <f t="shared" si="89"/>
        <v>#DIV/0!</v>
      </c>
      <c r="BY152" s="53" t="e">
        <f t="shared" si="89"/>
        <v>#DIV/0!</v>
      </c>
      <c r="BZ152" s="53" t="e">
        <f t="shared" si="89"/>
        <v>#DIV/0!</v>
      </c>
      <c r="CA152" s="53" t="e">
        <f t="shared" si="89"/>
        <v>#DIV/0!</v>
      </c>
      <c r="CB152" s="53" t="e">
        <f t="shared" si="89"/>
        <v>#DIV/0!</v>
      </c>
      <c r="CC152" s="53" t="e">
        <f t="shared" si="89"/>
        <v>#DIV/0!</v>
      </c>
      <c r="CD152" s="53" t="e">
        <f t="shared" si="89"/>
        <v>#DIV/0!</v>
      </c>
      <c r="CE152" s="53" t="e">
        <f t="shared" si="89"/>
        <v>#DIV/0!</v>
      </c>
      <c r="CF152" s="53" t="e">
        <f t="shared" si="89"/>
        <v>#DIV/0!</v>
      </c>
      <c r="CG152" s="53" t="e">
        <f t="shared" si="89"/>
        <v>#DIV/0!</v>
      </c>
      <c r="CH152" s="53" t="e">
        <f t="shared" si="89"/>
        <v>#DIV/0!</v>
      </c>
      <c r="CI152" s="53" t="e">
        <f t="shared" si="89"/>
        <v>#DIV/0!</v>
      </c>
      <c r="CJ152" s="53" t="e">
        <f t="shared" si="89"/>
        <v>#DIV/0!</v>
      </c>
      <c r="CK152" s="53" t="e">
        <f t="shared" si="89"/>
        <v>#DIV/0!</v>
      </c>
      <c r="CL152" s="53" t="e">
        <f t="shared" si="89"/>
        <v>#DIV/0!</v>
      </c>
      <c r="CM152" s="53" t="e">
        <f t="shared" si="89"/>
        <v>#DIV/0!</v>
      </c>
      <c r="CN152" s="53" t="e">
        <f t="shared" si="89"/>
        <v>#DIV/0!</v>
      </c>
      <c r="CO152" s="53" t="e">
        <f t="shared" si="89"/>
        <v>#DIV/0!</v>
      </c>
      <c r="CP152" s="53" t="e">
        <f t="shared" si="89"/>
        <v>#DIV/0!</v>
      </c>
      <c r="CQ152" s="53" t="e">
        <f t="shared" si="89"/>
        <v>#DIV/0!</v>
      </c>
      <c r="CR152" s="53" t="e">
        <f t="shared" si="89"/>
        <v>#DIV/0!</v>
      </c>
      <c r="CS152" s="53" t="e">
        <f t="shared" si="89"/>
        <v>#DIV/0!</v>
      </c>
      <c r="CT152" s="53" t="e">
        <f t="shared" si="89"/>
        <v>#DIV/0!</v>
      </c>
      <c r="CU152" s="53" t="e">
        <f t="shared" si="89"/>
        <v>#DIV/0!</v>
      </c>
      <c r="CV152" s="53" t="e">
        <f t="shared" si="89"/>
        <v>#DIV/0!</v>
      </c>
      <c r="CW152" s="53" t="e">
        <f t="shared" si="89"/>
        <v>#DIV/0!</v>
      </c>
      <c r="CX152" s="53" t="e">
        <f t="shared" si="89"/>
        <v>#DIV/0!</v>
      </c>
      <c r="CY152" s="53" t="e">
        <f t="shared" si="89"/>
        <v>#DIV/0!</v>
      </c>
      <c r="CZ152" s="53" t="e">
        <f t="shared" si="89"/>
        <v>#DIV/0!</v>
      </c>
      <c r="DA152" s="53" t="e">
        <f t="shared" si="89"/>
        <v>#DIV/0!</v>
      </c>
      <c r="DB152" s="53" t="e">
        <f t="shared" si="89"/>
        <v>#DIV/0!</v>
      </c>
      <c r="DC152" s="53" t="e">
        <f t="shared" si="89"/>
        <v>#DIV/0!</v>
      </c>
      <c r="DD152" s="53" t="e">
        <f t="shared" si="89"/>
        <v>#DIV/0!</v>
      </c>
      <c r="DE152" s="53" t="e">
        <f t="shared" si="89"/>
        <v>#DIV/0!</v>
      </c>
      <c r="DF152" s="53" t="e">
        <f t="shared" si="89"/>
        <v>#DIV/0!</v>
      </c>
      <c r="DG152" s="53" t="e">
        <f t="shared" si="89"/>
        <v>#DIV/0!</v>
      </c>
      <c r="DH152" s="53" t="e">
        <f t="shared" si="89"/>
        <v>#DIV/0!</v>
      </c>
      <c r="DI152" s="53" t="e">
        <f t="shared" si="89"/>
        <v>#DIV/0!</v>
      </c>
      <c r="DJ152" s="53" t="e">
        <f t="shared" si="89"/>
        <v>#DIV/0!</v>
      </c>
      <c r="DK152" s="53" t="e">
        <f t="shared" si="89"/>
        <v>#DIV/0!</v>
      </c>
      <c r="DL152" s="53" t="e">
        <f t="shared" si="89"/>
        <v>#DIV/0!</v>
      </c>
      <c r="DM152" s="53" t="e">
        <f t="shared" si="89"/>
        <v>#DIV/0!</v>
      </c>
      <c r="DN152" s="53" t="e">
        <f t="shared" si="89"/>
        <v>#DIV/0!</v>
      </c>
      <c r="DO152" s="53" t="e">
        <f t="shared" si="89"/>
        <v>#DIV/0!</v>
      </c>
      <c r="DP152" s="53" t="e">
        <f t="shared" si="89"/>
        <v>#DIV/0!</v>
      </c>
      <c r="DQ152" s="53" t="e">
        <f t="shared" si="89"/>
        <v>#DIV/0!</v>
      </c>
      <c r="DR152" s="53" t="e">
        <f t="shared" si="89"/>
        <v>#DIV/0!</v>
      </c>
      <c r="DS152" s="53" t="e">
        <f t="shared" si="89"/>
        <v>#DIV/0!</v>
      </c>
      <c r="DT152" s="53" t="e">
        <f t="shared" si="89"/>
        <v>#DIV/0!</v>
      </c>
      <c r="DU152" s="53" t="e">
        <f t="shared" si="89"/>
        <v>#DIV/0!</v>
      </c>
      <c r="DV152" s="53" t="e">
        <f t="shared" si="89"/>
        <v>#DIV/0!</v>
      </c>
      <c r="DW152" s="53" t="e">
        <f t="shared" si="89"/>
        <v>#DIV/0!</v>
      </c>
      <c r="DX152" s="53" t="e">
        <f t="shared" si="89"/>
        <v>#DIV/0!</v>
      </c>
      <c r="DY152" s="53" t="e">
        <f t="shared" si="89"/>
        <v>#DIV/0!</v>
      </c>
      <c r="DZ152" s="53" t="e">
        <f t="shared" si="89"/>
        <v>#DIV/0!</v>
      </c>
      <c r="EA152" s="53" t="e">
        <f t="shared" si="89"/>
        <v>#DIV/0!</v>
      </c>
      <c r="EB152" s="53" t="e">
        <f t="shared" si="89"/>
        <v>#DIV/0!</v>
      </c>
      <c r="EC152" s="53" t="e">
        <f t="shared" si="89"/>
        <v>#DIV/0!</v>
      </c>
      <c r="ED152" s="53" t="e">
        <f t="shared" si="89"/>
        <v>#DIV/0!</v>
      </c>
      <c r="EE152" s="53" t="e">
        <f t="shared" si="89"/>
        <v>#DIV/0!</v>
      </c>
      <c r="EF152" s="53" t="e">
        <f t="shared" si="89"/>
        <v>#DIV/0!</v>
      </c>
      <c r="EG152" s="53" t="e">
        <f t="shared" si="89"/>
        <v>#DIV/0!</v>
      </c>
      <c r="EH152" s="53" t="e">
        <f t="shared" si="89"/>
        <v>#DIV/0!</v>
      </c>
      <c r="EI152" s="53" t="e">
        <f t="shared" ref="EI152:GA152" si="90">$L$2/EI150/$N$2/EI86/$G$137</f>
        <v>#DIV/0!</v>
      </c>
      <c r="EJ152" s="53" t="e">
        <f t="shared" si="90"/>
        <v>#DIV/0!</v>
      </c>
      <c r="EK152" s="53" t="e">
        <f t="shared" si="90"/>
        <v>#DIV/0!</v>
      </c>
      <c r="EL152" s="53" t="e">
        <f t="shared" si="90"/>
        <v>#DIV/0!</v>
      </c>
      <c r="EM152" s="53" t="e">
        <f t="shared" si="90"/>
        <v>#DIV/0!</v>
      </c>
      <c r="EN152" s="53" t="e">
        <f t="shared" si="90"/>
        <v>#DIV/0!</v>
      </c>
      <c r="EO152" s="53" t="e">
        <f t="shared" si="90"/>
        <v>#DIV/0!</v>
      </c>
      <c r="EP152" s="53" t="e">
        <f t="shared" si="90"/>
        <v>#DIV/0!</v>
      </c>
      <c r="EQ152" s="53" t="e">
        <f t="shared" si="90"/>
        <v>#DIV/0!</v>
      </c>
      <c r="ER152" s="53" t="e">
        <f t="shared" si="90"/>
        <v>#DIV/0!</v>
      </c>
      <c r="ES152" s="53" t="e">
        <f t="shared" si="90"/>
        <v>#DIV/0!</v>
      </c>
      <c r="ET152" s="53" t="e">
        <f t="shared" si="90"/>
        <v>#DIV/0!</v>
      </c>
      <c r="EU152" s="53" t="e">
        <f t="shared" si="90"/>
        <v>#DIV/0!</v>
      </c>
      <c r="EV152" s="53" t="e">
        <f t="shared" si="90"/>
        <v>#DIV/0!</v>
      </c>
      <c r="EW152" s="53" t="e">
        <f t="shared" si="90"/>
        <v>#DIV/0!</v>
      </c>
      <c r="EX152" s="53" t="e">
        <f t="shared" si="90"/>
        <v>#DIV/0!</v>
      </c>
      <c r="EY152" s="53" t="e">
        <f t="shared" si="90"/>
        <v>#DIV/0!</v>
      </c>
      <c r="EZ152" s="53" t="e">
        <f t="shared" si="90"/>
        <v>#DIV/0!</v>
      </c>
      <c r="FA152" s="53" t="e">
        <f t="shared" si="90"/>
        <v>#DIV/0!</v>
      </c>
      <c r="FB152" s="53" t="e">
        <f t="shared" si="90"/>
        <v>#DIV/0!</v>
      </c>
      <c r="FC152" s="53" t="e">
        <f t="shared" si="90"/>
        <v>#DIV/0!</v>
      </c>
      <c r="FD152" s="53" t="e">
        <f t="shared" si="90"/>
        <v>#DIV/0!</v>
      </c>
      <c r="FE152" s="53" t="e">
        <f t="shared" si="90"/>
        <v>#DIV/0!</v>
      </c>
      <c r="FF152" s="53" t="e">
        <f t="shared" si="90"/>
        <v>#DIV/0!</v>
      </c>
      <c r="FG152" s="53" t="e">
        <f t="shared" si="90"/>
        <v>#DIV/0!</v>
      </c>
      <c r="FH152" s="53" t="e">
        <f t="shared" si="90"/>
        <v>#DIV/0!</v>
      </c>
      <c r="FI152" s="53" t="e">
        <f t="shared" si="90"/>
        <v>#DIV/0!</v>
      </c>
      <c r="FJ152" s="53" t="e">
        <f t="shared" si="90"/>
        <v>#DIV/0!</v>
      </c>
      <c r="FK152" s="53" t="e">
        <f t="shared" si="90"/>
        <v>#DIV/0!</v>
      </c>
      <c r="FL152" s="53" t="e">
        <f t="shared" si="90"/>
        <v>#DIV/0!</v>
      </c>
      <c r="FM152" s="53" t="e">
        <f t="shared" si="90"/>
        <v>#DIV/0!</v>
      </c>
      <c r="FN152" s="53" t="e">
        <f t="shared" si="90"/>
        <v>#DIV/0!</v>
      </c>
      <c r="FO152" s="53" t="e">
        <f t="shared" si="90"/>
        <v>#DIV/0!</v>
      </c>
      <c r="FP152" s="53" t="e">
        <f t="shared" si="90"/>
        <v>#DIV/0!</v>
      </c>
      <c r="FQ152" s="53" t="e">
        <f t="shared" si="90"/>
        <v>#DIV/0!</v>
      </c>
      <c r="FR152" s="53" t="e">
        <f t="shared" si="90"/>
        <v>#DIV/0!</v>
      </c>
      <c r="FS152" s="53" t="e">
        <f t="shared" si="90"/>
        <v>#DIV/0!</v>
      </c>
      <c r="FT152" s="53" t="e">
        <f t="shared" si="90"/>
        <v>#DIV/0!</v>
      </c>
      <c r="FU152" s="53" t="e">
        <f t="shared" si="90"/>
        <v>#DIV/0!</v>
      </c>
      <c r="FV152" s="53" t="e">
        <f t="shared" si="90"/>
        <v>#DIV/0!</v>
      </c>
      <c r="FW152" s="53" t="e">
        <f t="shared" si="90"/>
        <v>#DIV/0!</v>
      </c>
      <c r="FX152" s="53" t="e">
        <f t="shared" si="90"/>
        <v>#DIV/0!</v>
      </c>
      <c r="FY152" s="53" t="e">
        <f t="shared" si="90"/>
        <v>#DIV/0!</v>
      </c>
      <c r="FZ152" s="53" t="e">
        <f t="shared" si="90"/>
        <v>#DIV/0!</v>
      </c>
      <c r="GA152" s="53" t="e">
        <f t="shared" si="90"/>
        <v>#DIV/0!</v>
      </c>
    </row>
    <row r="155" spans="1:183">
      <c r="B155" s="54" t="s">
        <v>15</v>
      </c>
      <c r="C155" s="54">
        <v>0.125</v>
      </c>
    </row>
    <row r="156" spans="1:183">
      <c r="C156" s="10" t="s">
        <v>18</v>
      </c>
    </row>
    <row r="157" spans="1:183">
      <c r="B157" s="21">
        <v>0.1</v>
      </c>
      <c r="C157" s="10">
        <f>$O$2</f>
        <v>10</v>
      </c>
      <c r="AP157"/>
    </row>
    <row r="158" spans="1:183" ht="18">
      <c r="A158" s="10" t="s">
        <v>12</v>
      </c>
      <c r="B158" s="22">
        <f>C157*B157</f>
        <v>1</v>
      </c>
    </row>
    <row r="160" spans="1:183" ht="18">
      <c r="B160" s="2" t="s">
        <v>14</v>
      </c>
      <c r="C160" s="2" t="s">
        <v>12</v>
      </c>
      <c r="D160" s="2" t="s">
        <v>16</v>
      </c>
      <c r="E160" s="2" t="s">
        <v>28</v>
      </c>
      <c r="F160" s="2" t="s">
        <v>13</v>
      </c>
      <c r="G160" s="2" t="s">
        <v>15</v>
      </c>
    </row>
    <row r="161" spans="1:183">
      <c r="B161" s="6">
        <f>$L$2</f>
        <v>0</v>
      </c>
      <c r="C161" s="24">
        <f>$G$2</f>
        <v>1</v>
      </c>
      <c r="D161" s="55">
        <f>$N$2</f>
        <v>0</v>
      </c>
      <c r="E161" s="26">
        <f>$B$37</f>
        <v>222.2222222222222</v>
      </c>
      <c r="F161" s="5">
        <f>$H$2</f>
        <v>3</v>
      </c>
      <c r="G161" s="10">
        <f>C155</f>
        <v>0.125</v>
      </c>
    </row>
    <row r="162" spans="1:183">
      <c r="A162" s="10" t="s">
        <v>30</v>
      </c>
      <c r="B162" s="29" t="e">
        <f>B161/C161/D161/E161/F161/G161</f>
        <v>#DIV/0!</v>
      </c>
    </row>
    <row r="164" spans="1:183">
      <c r="B164" s="2" t="s">
        <v>14</v>
      </c>
      <c r="C164" s="13">
        <v>1.5E-3</v>
      </c>
      <c r="D164" s="2" t="s">
        <v>16</v>
      </c>
      <c r="E164" s="2" t="s">
        <v>15</v>
      </c>
    </row>
    <row r="165" spans="1:183">
      <c r="B165" s="6">
        <f>$L$2</f>
        <v>0</v>
      </c>
      <c r="C165" s="31">
        <f>$I$2</f>
        <v>1.5E-3</v>
      </c>
      <c r="D165" s="55">
        <f>$N$2</f>
        <v>0</v>
      </c>
      <c r="E165" s="2">
        <f>C155</f>
        <v>0.125</v>
      </c>
    </row>
    <row r="166" spans="1:183">
      <c r="A166" s="10" t="s">
        <v>31</v>
      </c>
      <c r="B166" s="29" t="e">
        <f>B165*C165/D165/E165</f>
        <v>#DIV/0!</v>
      </c>
    </row>
    <row r="169" spans="1:183" ht="18">
      <c r="B169" s="2" t="s">
        <v>14</v>
      </c>
      <c r="C169" s="1"/>
      <c r="D169" s="2" t="s">
        <v>12</v>
      </c>
      <c r="E169" s="2" t="s">
        <v>16</v>
      </c>
      <c r="F169" s="2" t="s">
        <v>28</v>
      </c>
      <c r="G169" s="2" t="s">
        <v>13</v>
      </c>
      <c r="H169" s="2" t="s">
        <v>15</v>
      </c>
      <c r="I169" t="s">
        <v>30</v>
      </c>
      <c r="J169" s="30" t="e">
        <f>$B$161/$C$161/J86/$G$161/$D$161</f>
        <v>#DIV/0!</v>
      </c>
      <c r="K169" s="30" t="e">
        <f t="shared" ref="K169:BV169" si="91">$B$161/$C$161/K86/$G$161/$D$161</f>
        <v>#DIV/0!</v>
      </c>
      <c r="L169" s="30" t="e">
        <f t="shared" si="91"/>
        <v>#DIV/0!</v>
      </c>
      <c r="M169" s="30" t="e">
        <f t="shared" si="91"/>
        <v>#DIV/0!</v>
      </c>
      <c r="N169" s="30" t="e">
        <f t="shared" si="91"/>
        <v>#DIV/0!</v>
      </c>
      <c r="O169" s="30" t="e">
        <f t="shared" si="91"/>
        <v>#DIV/0!</v>
      </c>
      <c r="P169" s="30" t="e">
        <f t="shared" si="91"/>
        <v>#DIV/0!</v>
      </c>
      <c r="Q169" s="30" t="e">
        <f t="shared" si="91"/>
        <v>#DIV/0!</v>
      </c>
      <c r="R169" s="30" t="e">
        <f t="shared" si="91"/>
        <v>#DIV/0!</v>
      </c>
      <c r="S169" s="30" t="e">
        <f t="shared" si="91"/>
        <v>#DIV/0!</v>
      </c>
      <c r="T169" s="30" t="e">
        <f t="shared" si="91"/>
        <v>#DIV/0!</v>
      </c>
      <c r="U169" s="30" t="e">
        <f t="shared" si="91"/>
        <v>#DIV/0!</v>
      </c>
      <c r="V169" s="30" t="e">
        <f t="shared" si="91"/>
        <v>#DIV/0!</v>
      </c>
      <c r="W169" s="30" t="e">
        <f t="shared" si="91"/>
        <v>#DIV/0!</v>
      </c>
      <c r="X169" s="30" t="e">
        <f t="shared" si="91"/>
        <v>#DIV/0!</v>
      </c>
      <c r="Y169" s="30" t="e">
        <f t="shared" si="91"/>
        <v>#DIV/0!</v>
      </c>
      <c r="Z169" s="30" t="e">
        <f t="shared" si="91"/>
        <v>#DIV/0!</v>
      </c>
      <c r="AA169" s="30" t="e">
        <f t="shared" si="91"/>
        <v>#DIV/0!</v>
      </c>
      <c r="AB169" s="30" t="e">
        <f t="shared" si="91"/>
        <v>#DIV/0!</v>
      </c>
      <c r="AC169" s="30" t="e">
        <f t="shared" si="91"/>
        <v>#DIV/0!</v>
      </c>
      <c r="AD169" s="30" t="e">
        <f t="shared" si="91"/>
        <v>#DIV/0!</v>
      </c>
      <c r="AE169" s="30" t="e">
        <f t="shared" si="91"/>
        <v>#DIV/0!</v>
      </c>
      <c r="AF169" s="30" t="e">
        <f t="shared" si="91"/>
        <v>#DIV/0!</v>
      </c>
      <c r="AG169" s="30" t="e">
        <f t="shared" si="91"/>
        <v>#DIV/0!</v>
      </c>
      <c r="AH169" s="30" t="e">
        <f t="shared" si="91"/>
        <v>#DIV/0!</v>
      </c>
      <c r="AI169" s="30" t="e">
        <f t="shared" si="91"/>
        <v>#DIV/0!</v>
      </c>
      <c r="AJ169" s="30" t="e">
        <f t="shared" si="91"/>
        <v>#DIV/0!</v>
      </c>
      <c r="AK169" s="30" t="e">
        <f t="shared" si="91"/>
        <v>#DIV/0!</v>
      </c>
      <c r="AL169" s="30" t="e">
        <f t="shared" si="91"/>
        <v>#DIV/0!</v>
      </c>
      <c r="AM169" s="30" t="e">
        <f t="shared" si="91"/>
        <v>#DIV/0!</v>
      </c>
      <c r="AN169" s="30" t="e">
        <f t="shared" si="91"/>
        <v>#DIV/0!</v>
      </c>
      <c r="AO169" s="30" t="e">
        <f t="shared" si="91"/>
        <v>#DIV/0!</v>
      </c>
      <c r="AP169" s="30" t="e">
        <f t="shared" si="91"/>
        <v>#DIV/0!</v>
      </c>
      <c r="AQ169" s="30" t="e">
        <f t="shared" si="91"/>
        <v>#DIV/0!</v>
      </c>
      <c r="AR169" s="30" t="e">
        <f t="shared" si="91"/>
        <v>#DIV/0!</v>
      </c>
      <c r="AS169" s="30" t="e">
        <f t="shared" si="91"/>
        <v>#DIV/0!</v>
      </c>
      <c r="AT169" s="30" t="e">
        <f t="shared" si="91"/>
        <v>#DIV/0!</v>
      </c>
      <c r="AU169" s="30" t="e">
        <f t="shared" si="91"/>
        <v>#DIV/0!</v>
      </c>
      <c r="AV169" s="30" t="e">
        <f t="shared" si="91"/>
        <v>#DIV/0!</v>
      </c>
      <c r="AW169" s="30" t="e">
        <f t="shared" si="91"/>
        <v>#DIV/0!</v>
      </c>
      <c r="AX169" s="30" t="e">
        <f t="shared" si="91"/>
        <v>#DIV/0!</v>
      </c>
      <c r="AY169" s="30" t="e">
        <f t="shared" si="91"/>
        <v>#DIV/0!</v>
      </c>
      <c r="AZ169" s="30" t="e">
        <f t="shared" si="91"/>
        <v>#DIV/0!</v>
      </c>
      <c r="BA169" s="30" t="e">
        <f t="shared" si="91"/>
        <v>#DIV/0!</v>
      </c>
      <c r="BB169" s="30" t="e">
        <f t="shared" si="91"/>
        <v>#DIV/0!</v>
      </c>
      <c r="BC169" s="30" t="e">
        <f t="shared" si="91"/>
        <v>#DIV/0!</v>
      </c>
      <c r="BD169" s="30" t="e">
        <f t="shared" si="91"/>
        <v>#DIV/0!</v>
      </c>
      <c r="BE169" s="30" t="e">
        <f t="shared" si="91"/>
        <v>#DIV/0!</v>
      </c>
      <c r="BF169" s="30" t="e">
        <f t="shared" si="91"/>
        <v>#DIV/0!</v>
      </c>
      <c r="BG169" s="30" t="e">
        <f t="shared" si="91"/>
        <v>#DIV/0!</v>
      </c>
      <c r="BH169" s="30" t="e">
        <f t="shared" si="91"/>
        <v>#DIV/0!</v>
      </c>
      <c r="BI169" s="30" t="e">
        <f t="shared" si="91"/>
        <v>#DIV/0!</v>
      </c>
      <c r="BJ169" s="30" t="e">
        <f t="shared" si="91"/>
        <v>#DIV/0!</v>
      </c>
      <c r="BK169" s="30" t="e">
        <f t="shared" si="91"/>
        <v>#DIV/0!</v>
      </c>
      <c r="BL169" s="30" t="e">
        <f t="shared" si="91"/>
        <v>#DIV/0!</v>
      </c>
      <c r="BM169" s="30" t="e">
        <f t="shared" si="91"/>
        <v>#DIV/0!</v>
      </c>
      <c r="BN169" s="30" t="e">
        <f t="shared" si="91"/>
        <v>#DIV/0!</v>
      </c>
      <c r="BO169" s="30" t="e">
        <f t="shared" si="91"/>
        <v>#DIV/0!</v>
      </c>
      <c r="BP169" s="30" t="e">
        <f t="shared" si="91"/>
        <v>#DIV/0!</v>
      </c>
      <c r="BQ169" s="30" t="e">
        <f t="shared" si="91"/>
        <v>#DIV/0!</v>
      </c>
      <c r="BR169" s="30" t="e">
        <f t="shared" si="91"/>
        <v>#DIV/0!</v>
      </c>
      <c r="BS169" s="30" t="e">
        <f t="shared" si="91"/>
        <v>#DIV/0!</v>
      </c>
      <c r="BT169" s="30" t="e">
        <f t="shared" si="91"/>
        <v>#DIV/0!</v>
      </c>
      <c r="BU169" s="30" t="e">
        <f t="shared" si="91"/>
        <v>#DIV/0!</v>
      </c>
      <c r="BV169" s="30" t="e">
        <f t="shared" si="91"/>
        <v>#DIV/0!</v>
      </c>
      <c r="BW169" s="30" t="e">
        <f t="shared" ref="BW169:EH169" si="92">$B$161/$C$161/BW86/$G$161/$D$161</f>
        <v>#DIV/0!</v>
      </c>
      <c r="BX169" s="30" t="e">
        <f t="shared" si="92"/>
        <v>#DIV/0!</v>
      </c>
      <c r="BY169" s="30" t="e">
        <f t="shared" si="92"/>
        <v>#DIV/0!</v>
      </c>
      <c r="BZ169" s="30" t="e">
        <f t="shared" si="92"/>
        <v>#DIV/0!</v>
      </c>
      <c r="CA169" s="30" t="e">
        <f t="shared" si="92"/>
        <v>#DIV/0!</v>
      </c>
      <c r="CB169" s="30" t="e">
        <f t="shared" si="92"/>
        <v>#DIV/0!</v>
      </c>
      <c r="CC169" s="30" t="e">
        <f t="shared" si="92"/>
        <v>#DIV/0!</v>
      </c>
      <c r="CD169" s="30" t="e">
        <f t="shared" si="92"/>
        <v>#DIV/0!</v>
      </c>
      <c r="CE169" s="30" t="e">
        <f t="shared" si="92"/>
        <v>#DIV/0!</v>
      </c>
      <c r="CF169" s="30" t="e">
        <f t="shared" si="92"/>
        <v>#DIV/0!</v>
      </c>
      <c r="CG169" s="30" t="e">
        <f t="shared" si="92"/>
        <v>#DIV/0!</v>
      </c>
      <c r="CH169" s="30" t="e">
        <f t="shared" si="92"/>
        <v>#DIV/0!</v>
      </c>
      <c r="CI169" s="30" t="e">
        <f t="shared" si="92"/>
        <v>#DIV/0!</v>
      </c>
      <c r="CJ169" s="30" t="e">
        <f t="shared" si="92"/>
        <v>#DIV/0!</v>
      </c>
      <c r="CK169" s="30" t="e">
        <f t="shared" si="92"/>
        <v>#DIV/0!</v>
      </c>
      <c r="CL169" s="30" t="e">
        <f t="shared" si="92"/>
        <v>#DIV/0!</v>
      </c>
      <c r="CM169" s="30" t="e">
        <f t="shared" si="92"/>
        <v>#DIV/0!</v>
      </c>
      <c r="CN169" s="30" t="e">
        <f t="shared" si="92"/>
        <v>#DIV/0!</v>
      </c>
      <c r="CO169" s="30" t="e">
        <f t="shared" si="92"/>
        <v>#DIV/0!</v>
      </c>
      <c r="CP169" s="30" t="e">
        <f t="shared" si="92"/>
        <v>#DIV/0!</v>
      </c>
      <c r="CQ169" s="30" t="e">
        <f t="shared" si="92"/>
        <v>#DIV/0!</v>
      </c>
      <c r="CR169" s="30" t="e">
        <f t="shared" si="92"/>
        <v>#DIV/0!</v>
      </c>
      <c r="CS169" s="30" t="e">
        <f t="shared" si="92"/>
        <v>#DIV/0!</v>
      </c>
      <c r="CT169" s="30" t="e">
        <f t="shared" si="92"/>
        <v>#DIV/0!</v>
      </c>
      <c r="CU169" s="30" t="e">
        <f t="shared" si="92"/>
        <v>#DIV/0!</v>
      </c>
      <c r="CV169" s="30" t="e">
        <f t="shared" si="92"/>
        <v>#DIV/0!</v>
      </c>
      <c r="CW169" s="30" t="e">
        <f t="shared" si="92"/>
        <v>#DIV/0!</v>
      </c>
      <c r="CX169" s="30" t="e">
        <f t="shared" si="92"/>
        <v>#DIV/0!</v>
      </c>
      <c r="CY169" s="30" t="e">
        <f t="shared" si="92"/>
        <v>#DIV/0!</v>
      </c>
      <c r="CZ169" s="30" t="e">
        <f t="shared" si="92"/>
        <v>#DIV/0!</v>
      </c>
      <c r="DA169" s="30" t="e">
        <f t="shared" si="92"/>
        <v>#DIV/0!</v>
      </c>
      <c r="DB169" s="30" t="e">
        <f t="shared" si="92"/>
        <v>#DIV/0!</v>
      </c>
      <c r="DC169" s="30" t="e">
        <f t="shared" si="92"/>
        <v>#DIV/0!</v>
      </c>
      <c r="DD169" s="30" t="e">
        <f t="shared" si="92"/>
        <v>#DIV/0!</v>
      </c>
      <c r="DE169" s="30" t="e">
        <f t="shared" si="92"/>
        <v>#DIV/0!</v>
      </c>
      <c r="DF169" s="30" t="e">
        <f t="shared" si="92"/>
        <v>#DIV/0!</v>
      </c>
      <c r="DG169" s="30" t="e">
        <f t="shared" si="92"/>
        <v>#DIV/0!</v>
      </c>
      <c r="DH169" s="30" t="e">
        <f t="shared" si="92"/>
        <v>#DIV/0!</v>
      </c>
      <c r="DI169" s="30" t="e">
        <f t="shared" si="92"/>
        <v>#DIV/0!</v>
      </c>
      <c r="DJ169" s="30" t="e">
        <f t="shared" si="92"/>
        <v>#DIV/0!</v>
      </c>
      <c r="DK169" s="30" t="e">
        <f t="shared" si="92"/>
        <v>#DIV/0!</v>
      </c>
      <c r="DL169" s="30" t="e">
        <f t="shared" si="92"/>
        <v>#DIV/0!</v>
      </c>
      <c r="DM169" s="30" t="e">
        <f t="shared" si="92"/>
        <v>#DIV/0!</v>
      </c>
      <c r="DN169" s="30" t="e">
        <f t="shared" si="92"/>
        <v>#DIV/0!</v>
      </c>
      <c r="DO169" s="30" t="e">
        <f t="shared" si="92"/>
        <v>#DIV/0!</v>
      </c>
      <c r="DP169" s="30" t="e">
        <f t="shared" si="92"/>
        <v>#DIV/0!</v>
      </c>
      <c r="DQ169" s="30" t="e">
        <f t="shared" si="92"/>
        <v>#DIV/0!</v>
      </c>
      <c r="DR169" s="30" t="e">
        <f t="shared" si="92"/>
        <v>#DIV/0!</v>
      </c>
      <c r="DS169" s="30" t="e">
        <f t="shared" si="92"/>
        <v>#DIV/0!</v>
      </c>
      <c r="DT169" s="30" t="e">
        <f t="shared" si="92"/>
        <v>#DIV/0!</v>
      </c>
      <c r="DU169" s="30" t="e">
        <f t="shared" si="92"/>
        <v>#DIV/0!</v>
      </c>
      <c r="DV169" s="30" t="e">
        <f t="shared" si="92"/>
        <v>#DIV/0!</v>
      </c>
      <c r="DW169" s="30" t="e">
        <f t="shared" si="92"/>
        <v>#DIV/0!</v>
      </c>
      <c r="DX169" s="30" t="e">
        <f t="shared" si="92"/>
        <v>#DIV/0!</v>
      </c>
      <c r="DY169" s="30" t="e">
        <f t="shared" si="92"/>
        <v>#DIV/0!</v>
      </c>
      <c r="DZ169" s="30" t="e">
        <f t="shared" si="92"/>
        <v>#DIV/0!</v>
      </c>
      <c r="EA169" s="30" t="e">
        <f t="shared" si="92"/>
        <v>#DIV/0!</v>
      </c>
      <c r="EB169" s="30" t="e">
        <f t="shared" si="92"/>
        <v>#DIV/0!</v>
      </c>
      <c r="EC169" s="30" t="e">
        <f t="shared" si="92"/>
        <v>#DIV/0!</v>
      </c>
      <c r="ED169" s="30" t="e">
        <f t="shared" si="92"/>
        <v>#DIV/0!</v>
      </c>
      <c r="EE169" s="30" t="e">
        <f t="shared" si="92"/>
        <v>#DIV/0!</v>
      </c>
      <c r="EF169" s="30" t="e">
        <f t="shared" si="92"/>
        <v>#DIV/0!</v>
      </c>
      <c r="EG169" s="30" t="e">
        <f t="shared" si="92"/>
        <v>#DIV/0!</v>
      </c>
      <c r="EH169" s="30" t="e">
        <f t="shared" si="92"/>
        <v>#DIV/0!</v>
      </c>
      <c r="EI169" s="30" t="e">
        <f t="shared" ref="EI169:GA169" si="93">$B$161/$C$161/EI86/$G$161/$D$161</f>
        <v>#DIV/0!</v>
      </c>
      <c r="EJ169" s="30" t="e">
        <f t="shared" si="93"/>
        <v>#DIV/0!</v>
      </c>
      <c r="EK169" s="30" t="e">
        <f t="shared" si="93"/>
        <v>#DIV/0!</v>
      </c>
      <c r="EL169" s="30" t="e">
        <f t="shared" si="93"/>
        <v>#DIV/0!</v>
      </c>
      <c r="EM169" s="30" t="e">
        <f t="shared" si="93"/>
        <v>#DIV/0!</v>
      </c>
      <c r="EN169" s="30" t="e">
        <f t="shared" si="93"/>
        <v>#DIV/0!</v>
      </c>
      <c r="EO169" s="30" t="e">
        <f t="shared" si="93"/>
        <v>#DIV/0!</v>
      </c>
      <c r="EP169" s="30" t="e">
        <f t="shared" si="93"/>
        <v>#DIV/0!</v>
      </c>
      <c r="EQ169" s="30" t="e">
        <f t="shared" si="93"/>
        <v>#DIV/0!</v>
      </c>
      <c r="ER169" s="30" t="e">
        <f t="shared" si="93"/>
        <v>#DIV/0!</v>
      </c>
      <c r="ES169" s="30" t="e">
        <f t="shared" si="93"/>
        <v>#DIV/0!</v>
      </c>
      <c r="ET169" s="30" t="e">
        <f t="shared" si="93"/>
        <v>#DIV/0!</v>
      </c>
      <c r="EU169" s="30" t="e">
        <f t="shared" si="93"/>
        <v>#DIV/0!</v>
      </c>
      <c r="EV169" s="30" t="e">
        <f t="shared" si="93"/>
        <v>#DIV/0!</v>
      </c>
      <c r="EW169" s="30" t="e">
        <f t="shared" si="93"/>
        <v>#DIV/0!</v>
      </c>
      <c r="EX169" s="30" t="e">
        <f t="shared" si="93"/>
        <v>#DIV/0!</v>
      </c>
      <c r="EY169" s="30" t="e">
        <f t="shared" si="93"/>
        <v>#DIV/0!</v>
      </c>
      <c r="EZ169" s="30" t="e">
        <f t="shared" si="93"/>
        <v>#DIV/0!</v>
      </c>
      <c r="FA169" s="30" t="e">
        <f t="shared" si="93"/>
        <v>#DIV/0!</v>
      </c>
      <c r="FB169" s="30" t="e">
        <f t="shared" si="93"/>
        <v>#DIV/0!</v>
      </c>
      <c r="FC169" s="30" t="e">
        <f t="shared" si="93"/>
        <v>#DIV/0!</v>
      </c>
      <c r="FD169" s="30" t="e">
        <f t="shared" si="93"/>
        <v>#DIV/0!</v>
      </c>
      <c r="FE169" s="30" t="e">
        <f t="shared" si="93"/>
        <v>#DIV/0!</v>
      </c>
      <c r="FF169" s="30" t="e">
        <f t="shared" si="93"/>
        <v>#DIV/0!</v>
      </c>
      <c r="FG169" s="30" t="e">
        <f t="shared" si="93"/>
        <v>#DIV/0!</v>
      </c>
      <c r="FH169" s="30" t="e">
        <f t="shared" si="93"/>
        <v>#DIV/0!</v>
      </c>
      <c r="FI169" s="30" t="e">
        <f t="shared" si="93"/>
        <v>#DIV/0!</v>
      </c>
      <c r="FJ169" s="30" t="e">
        <f t="shared" si="93"/>
        <v>#DIV/0!</v>
      </c>
      <c r="FK169" s="30" t="e">
        <f t="shared" si="93"/>
        <v>#DIV/0!</v>
      </c>
      <c r="FL169" s="30" t="e">
        <f t="shared" si="93"/>
        <v>#DIV/0!</v>
      </c>
      <c r="FM169" s="30" t="e">
        <f t="shared" si="93"/>
        <v>#DIV/0!</v>
      </c>
      <c r="FN169" s="30" t="e">
        <f t="shared" si="93"/>
        <v>#DIV/0!</v>
      </c>
      <c r="FO169" s="30" t="e">
        <f t="shared" si="93"/>
        <v>#DIV/0!</v>
      </c>
      <c r="FP169" s="30" t="e">
        <f t="shared" si="93"/>
        <v>#DIV/0!</v>
      </c>
      <c r="FQ169" s="30" t="e">
        <f t="shared" si="93"/>
        <v>#DIV/0!</v>
      </c>
      <c r="FR169" s="30" t="e">
        <f t="shared" si="93"/>
        <v>#DIV/0!</v>
      </c>
      <c r="FS169" s="30" t="e">
        <f t="shared" si="93"/>
        <v>#DIV/0!</v>
      </c>
      <c r="FT169" s="30" t="e">
        <f t="shared" si="93"/>
        <v>#DIV/0!</v>
      </c>
      <c r="FU169" s="30" t="e">
        <f t="shared" si="93"/>
        <v>#DIV/0!</v>
      </c>
      <c r="FV169" s="30" t="e">
        <f t="shared" si="93"/>
        <v>#DIV/0!</v>
      </c>
      <c r="FW169" s="30" t="e">
        <f t="shared" si="93"/>
        <v>#DIV/0!</v>
      </c>
      <c r="FX169" s="30" t="e">
        <f t="shared" si="93"/>
        <v>#DIV/0!</v>
      </c>
      <c r="FY169" s="30" t="e">
        <f t="shared" si="93"/>
        <v>#DIV/0!</v>
      </c>
      <c r="FZ169" s="30" t="e">
        <f t="shared" si="93"/>
        <v>#DIV/0!</v>
      </c>
      <c r="GA169" s="30" t="e">
        <f t="shared" si="93"/>
        <v>#DIV/0!</v>
      </c>
    </row>
    <row r="170" spans="1:183">
      <c r="B170" s="6">
        <f>$L$2</f>
        <v>0</v>
      </c>
      <c r="C170" s="2">
        <v>3</v>
      </c>
      <c r="D170" s="4">
        <f>$G$2</f>
        <v>1</v>
      </c>
      <c r="E170" s="55">
        <f>$N$2</f>
        <v>0</v>
      </c>
      <c r="F170" s="26">
        <f>$B$37</f>
        <v>222.2222222222222</v>
      </c>
      <c r="G170" s="5">
        <f>$H$2</f>
        <v>3</v>
      </c>
      <c r="H170" s="2">
        <f>C155</f>
        <v>0.125</v>
      </c>
      <c r="I170" t="s">
        <v>31</v>
      </c>
      <c r="J170" t="e">
        <f>$B$162</f>
        <v>#DIV/0!</v>
      </c>
      <c r="K170" t="e">
        <f>J170</f>
        <v>#DIV/0!</v>
      </c>
      <c r="L170" t="e">
        <f t="shared" ref="L170:BW170" si="94">K170</f>
        <v>#DIV/0!</v>
      </c>
      <c r="M170" t="e">
        <f t="shared" si="94"/>
        <v>#DIV/0!</v>
      </c>
      <c r="N170" t="e">
        <f t="shared" si="94"/>
        <v>#DIV/0!</v>
      </c>
      <c r="O170" t="e">
        <f t="shared" si="94"/>
        <v>#DIV/0!</v>
      </c>
      <c r="P170" t="e">
        <f t="shared" si="94"/>
        <v>#DIV/0!</v>
      </c>
      <c r="Q170" t="e">
        <f t="shared" si="94"/>
        <v>#DIV/0!</v>
      </c>
      <c r="R170" t="e">
        <f t="shared" si="94"/>
        <v>#DIV/0!</v>
      </c>
      <c r="S170" t="e">
        <f t="shared" si="94"/>
        <v>#DIV/0!</v>
      </c>
      <c r="T170" t="e">
        <f t="shared" si="94"/>
        <v>#DIV/0!</v>
      </c>
      <c r="U170" t="e">
        <f t="shared" si="94"/>
        <v>#DIV/0!</v>
      </c>
      <c r="V170" t="e">
        <f t="shared" si="94"/>
        <v>#DIV/0!</v>
      </c>
      <c r="W170" t="e">
        <f t="shared" si="94"/>
        <v>#DIV/0!</v>
      </c>
      <c r="X170" t="e">
        <f t="shared" si="94"/>
        <v>#DIV/0!</v>
      </c>
      <c r="Y170" t="e">
        <f t="shared" si="94"/>
        <v>#DIV/0!</v>
      </c>
      <c r="Z170" t="e">
        <f t="shared" si="94"/>
        <v>#DIV/0!</v>
      </c>
      <c r="AA170" t="e">
        <f t="shared" si="94"/>
        <v>#DIV/0!</v>
      </c>
      <c r="AB170" t="e">
        <f t="shared" si="94"/>
        <v>#DIV/0!</v>
      </c>
      <c r="AC170" t="e">
        <f t="shared" si="94"/>
        <v>#DIV/0!</v>
      </c>
      <c r="AD170" t="e">
        <f t="shared" si="94"/>
        <v>#DIV/0!</v>
      </c>
      <c r="AE170" t="e">
        <f t="shared" si="94"/>
        <v>#DIV/0!</v>
      </c>
      <c r="AF170" t="e">
        <f t="shared" si="94"/>
        <v>#DIV/0!</v>
      </c>
      <c r="AG170" t="e">
        <f t="shared" si="94"/>
        <v>#DIV/0!</v>
      </c>
      <c r="AH170" t="e">
        <f t="shared" si="94"/>
        <v>#DIV/0!</v>
      </c>
      <c r="AI170" t="e">
        <f t="shared" si="94"/>
        <v>#DIV/0!</v>
      </c>
      <c r="AJ170" t="e">
        <f t="shared" si="94"/>
        <v>#DIV/0!</v>
      </c>
      <c r="AK170" t="e">
        <f t="shared" si="94"/>
        <v>#DIV/0!</v>
      </c>
      <c r="AL170" t="e">
        <f t="shared" si="94"/>
        <v>#DIV/0!</v>
      </c>
      <c r="AM170" t="e">
        <f t="shared" si="94"/>
        <v>#DIV/0!</v>
      </c>
      <c r="AN170" t="e">
        <f t="shared" si="94"/>
        <v>#DIV/0!</v>
      </c>
      <c r="AO170" t="e">
        <f t="shared" si="94"/>
        <v>#DIV/0!</v>
      </c>
      <c r="AP170" s="54" t="e">
        <f t="shared" si="94"/>
        <v>#DIV/0!</v>
      </c>
      <c r="AQ170" t="e">
        <f t="shared" si="94"/>
        <v>#DIV/0!</v>
      </c>
      <c r="AR170" t="e">
        <f t="shared" si="94"/>
        <v>#DIV/0!</v>
      </c>
      <c r="AS170" t="e">
        <f t="shared" si="94"/>
        <v>#DIV/0!</v>
      </c>
      <c r="AT170" t="e">
        <f t="shared" si="94"/>
        <v>#DIV/0!</v>
      </c>
      <c r="AU170" t="e">
        <f t="shared" si="94"/>
        <v>#DIV/0!</v>
      </c>
      <c r="AV170" t="e">
        <f t="shared" si="94"/>
        <v>#DIV/0!</v>
      </c>
      <c r="AW170" t="e">
        <f t="shared" si="94"/>
        <v>#DIV/0!</v>
      </c>
      <c r="AX170" t="e">
        <f t="shared" si="94"/>
        <v>#DIV/0!</v>
      </c>
      <c r="AY170" t="e">
        <f t="shared" si="94"/>
        <v>#DIV/0!</v>
      </c>
      <c r="AZ170" t="e">
        <f t="shared" si="94"/>
        <v>#DIV/0!</v>
      </c>
      <c r="BA170" t="e">
        <f t="shared" si="94"/>
        <v>#DIV/0!</v>
      </c>
      <c r="BB170" t="e">
        <f t="shared" si="94"/>
        <v>#DIV/0!</v>
      </c>
      <c r="BC170" t="e">
        <f t="shared" si="94"/>
        <v>#DIV/0!</v>
      </c>
      <c r="BD170" t="e">
        <f t="shared" si="94"/>
        <v>#DIV/0!</v>
      </c>
      <c r="BE170" t="e">
        <f t="shared" si="94"/>
        <v>#DIV/0!</v>
      </c>
      <c r="BF170" t="e">
        <f t="shared" si="94"/>
        <v>#DIV/0!</v>
      </c>
      <c r="BG170" t="e">
        <f t="shared" si="94"/>
        <v>#DIV/0!</v>
      </c>
      <c r="BH170" t="e">
        <f t="shared" si="94"/>
        <v>#DIV/0!</v>
      </c>
      <c r="BI170" t="e">
        <f t="shared" si="94"/>
        <v>#DIV/0!</v>
      </c>
      <c r="BJ170" t="e">
        <f t="shared" si="94"/>
        <v>#DIV/0!</v>
      </c>
      <c r="BK170" t="e">
        <f t="shared" si="94"/>
        <v>#DIV/0!</v>
      </c>
      <c r="BL170" t="e">
        <f t="shared" si="94"/>
        <v>#DIV/0!</v>
      </c>
      <c r="BM170" t="e">
        <f t="shared" si="94"/>
        <v>#DIV/0!</v>
      </c>
      <c r="BN170" t="e">
        <f t="shared" si="94"/>
        <v>#DIV/0!</v>
      </c>
      <c r="BO170" t="e">
        <f t="shared" si="94"/>
        <v>#DIV/0!</v>
      </c>
      <c r="BP170" t="e">
        <f t="shared" si="94"/>
        <v>#DIV/0!</v>
      </c>
      <c r="BQ170" t="e">
        <f t="shared" si="94"/>
        <v>#DIV/0!</v>
      </c>
      <c r="BR170" t="e">
        <f t="shared" si="94"/>
        <v>#DIV/0!</v>
      </c>
      <c r="BS170" t="e">
        <f t="shared" si="94"/>
        <v>#DIV/0!</v>
      </c>
      <c r="BT170" t="e">
        <f t="shared" si="94"/>
        <v>#DIV/0!</v>
      </c>
      <c r="BU170" t="e">
        <f t="shared" si="94"/>
        <v>#DIV/0!</v>
      </c>
      <c r="BV170" t="e">
        <f t="shared" si="94"/>
        <v>#DIV/0!</v>
      </c>
      <c r="BW170" t="e">
        <f t="shared" si="94"/>
        <v>#DIV/0!</v>
      </c>
      <c r="BX170" t="e">
        <f t="shared" ref="BX170:EI170" si="95">BW170</f>
        <v>#DIV/0!</v>
      </c>
      <c r="BY170" t="e">
        <f t="shared" si="95"/>
        <v>#DIV/0!</v>
      </c>
      <c r="BZ170" t="e">
        <f t="shared" si="95"/>
        <v>#DIV/0!</v>
      </c>
      <c r="CA170" t="e">
        <f t="shared" si="95"/>
        <v>#DIV/0!</v>
      </c>
      <c r="CB170" t="e">
        <f t="shared" si="95"/>
        <v>#DIV/0!</v>
      </c>
      <c r="CC170" t="e">
        <f t="shared" si="95"/>
        <v>#DIV/0!</v>
      </c>
      <c r="CD170" t="e">
        <f t="shared" si="95"/>
        <v>#DIV/0!</v>
      </c>
      <c r="CE170" t="e">
        <f t="shared" si="95"/>
        <v>#DIV/0!</v>
      </c>
      <c r="CF170" t="e">
        <f t="shared" si="95"/>
        <v>#DIV/0!</v>
      </c>
      <c r="CG170" t="e">
        <f t="shared" si="95"/>
        <v>#DIV/0!</v>
      </c>
      <c r="CH170" t="e">
        <f t="shared" si="95"/>
        <v>#DIV/0!</v>
      </c>
      <c r="CI170" t="e">
        <f t="shared" si="95"/>
        <v>#DIV/0!</v>
      </c>
      <c r="CJ170" t="e">
        <f t="shared" si="95"/>
        <v>#DIV/0!</v>
      </c>
      <c r="CK170" t="e">
        <f t="shared" si="95"/>
        <v>#DIV/0!</v>
      </c>
      <c r="CL170" t="e">
        <f t="shared" si="95"/>
        <v>#DIV/0!</v>
      </c>
      <c r="CM170" t="e">
        <f t="shared" si="95"/>
        <v>#DIV/0!</v>
      </c>
      <c r="CN170" t="e">
        <f t="shared" si="95"/>
        <v>#DIV/0!</v>
      </c>
      <c r="CO170" t="e">
        <f t="shared" si="95"/>
        <v>#DIV/0!</v>
      </c>
      <c r="CP170" t="e">
        <f t="shared" si="95"/>
        <v>#DIV/0!</v>
      </c>
      <c r="CQ170" t="e">
        <f t="shared" si="95"/>
        <v>#DIV/0!</v>
      </c>
      <c r="CR170" t="e">
        <f t="shared" si="95"/>
        <v>#DIV/0!</v>
      </c>
      <c r="CS170" t="e">
        <f t="shared" si="95"/>
        <v>#DIV/0!</v>
      </c>
      <c r="CT170" t="e">
        <f t="shared" si="95"/>
        <v>#DIV/0!</v>
      </c>
      <c r="CU170" t="e">
        <f t="shared" si="95"/>
        <v>#DIV/0!</v>
      </c>
      <c r="CV170" t="e">
        <f t="shared" si="95"/>
        <v>#DIV/0!</v>
      </c>
      <c r="CW170" t="e">
        <f t="shared" si="95"/>
        <v>#DIV/0!</v>
      </c>
      <c r="CX170" t="e">
        <f t="shared" si="95"/>
        <v>#DIV/0!</v>
      </c>
      <c r="CY170" t="e">
        <f t="shared" si="95"/>
        <v>#DIV/0!</v>
      </c>
      <c r="CZ170" t="e">
        <f t="shared" si="95"/>
        <v>#DIV/0!</v>
      </c>
      <c r="DA170" t="e">
        <f t="shared" si="95"/>
        <v>#DIV/0!</v>
      </c>
      <c r="DB170" t="e">
        <f t="shared" si="95"/>
        <v>#DIV/0!</v>
      </c>
      <c r="DC170" t="e">
        <f t="shared" si="95"/>
        <v>#DIV/0!</v>
      </c>
      <c r="DD170" t="e">
        <f t="shared" si="95"/>
        <v>#DIV/0!</v>
      </c>
      <c r="DE170" t="e">
        <f t="shared" si="95"/>
        <v>#DIV/0!</v>
      </c>
      <c r="DF170" t="e">
        <f t="shared" si="95"/>
        <v>#DIV/0!</v>
      </c>
      <c r="DG170" t="e">
        <f t="shared" si="95"/>
        <v>#DIV/0!</v>
      </c>
      <c r="DH170" t="e">
        <f t="shared" si="95"/>
        <v>#DIV/0!</v>
      </c>
      <c r="DI170" t="e">
        <f t="shared" si="95"/>
        <v>#DIV/0!</v>
      </c>
      <c r="DJ170" t="e">
        <f t="shared" si="95"/>
        <v>#DIV/0!</v>
      </c>
      <c r="DK170" t="e">
        <f t="shared" si="95"/>
        <v>#DIV/0!</v>
      </c>
      <c r="DL170" t="e">
        <f t="shared" si="95"/>
        <v>#DIV/0!</v>
      </c>
      <c r="DM170" t="e">
        <f t="shared" si="95"/>
        <v>#DIV/0!</v>
      </c>
      <c r="DN170" t="e">
        <f t="shared" si="95"/>
        <v>#DIV/0!</v>
      </c>
      <c r="DO170" t="e">
        <f t="shared" si="95"/>
        <v>#DIV/0!</v>
      </c>
      <c r="DP170" t="e">
        <f t="shared" si="95"/>
        <v>#DIV/0!</v>
      </c>
      <c r="DQ170" t="e">
        <f t="shared" si="95"/>
        <v>#DIV/0!</v>
      </c>
      <c r="DR170" t="e">
        <f t="shared" si="95"/>
        <v>#DIV/0!</v>
      </c>
      <c r="DS170" t="e">
        <f t="shared" si="95"/>
        <v>#DIV/0!</v>
      </c>
      <c r="DT170" t="e">
        <f t="shared" si="95"/>
        <v>#DIV/0!</v>
      </c>
      <c r="DU170" t="e">
        <f t="shared" si="95"/>
        <v>#DIV/0!</v>
      </c>
      <c r="DV170" t="e">
        <f t="shared" si="95"/>
        <v>#DIV/0!</v>
      </c>
      <c r="DW170" t="e">
        <f t="shared" si="95"/>
        <v>#DIV/0!</v>
      </c>
      <c r="DX170" t="e">
        <f t="shared" si="95"/>
        <v>#DIV/0!</v>
      </c>
      <c r="DY170" t="e">
        <f t="shared" si="95"/>
        <v>#DIV/0!</v>
      </c>
      <c r="DZ170" t="e">
        <f t="shared" si="95"/>
        <v>#DIV/0!</v>
      </c>
      <c r="EA170" t="e">
        <f t="shared" si="95"/>
        <v>#DIV/0!</v>
      </c>
      <c r="EB170" t="e">
        <f t="shared" si="95"/>
        <v>#DIV/0!</v>
      </c>
      <c r="EC170" t="e">
        <f t="shared" si="95"/>
        <v>#DIV/0!</v>
      </c>
      <c r="ED170" t="e">
        <f t="shared" si="95"/>
        <v>#DIV/0!</v>
      </c>
      <c r="EE170" t="e">
        <f t="shared" si="95"/>
        <v>#DIV/0!</v>
      </c>
      <c r="EF170" t="e">
        <f t="shared" si="95"/>
        <v>#DIV/0!</v>
      </c>
      <c r="EG170" t="e">
        <f t="shared" si="95"/>
        <v>#DIV/0!</v>
      </c>
      <c r="EH170" t="e">
        <f t="shared" si="95"/>
        <v>#DIV/0!</v>
      </c>
      <c r="EI170" t="e">
        <f t="shared" si="95"/>
        <v>#DIV/0!</v>
      </c>
      <c r="EJ170" t="e">
        <f t="shared" ref="EJ170:GA170" si="96">EI170</f>
        <v>#DIV/0!</v>
      </c>
      <c r="EK170" t="e">
        <f t="shared" si="96"/>
        <v>#DIV/0!</v>
      </c>
      <c r="EL170" t="e">
        <f t="shared" si="96"/>
        <v>#DIV/0!</v>
      </c>
      <c r="EM170" t="e">
        <f t="shared" si="96"/>
        <v>#DIV/0!</v>
      </c>
      <c r="EN170" t="e">
        <f t="shared" si="96"/>
        <v>#DIV/0!</v>
      </c>
      <c r="EO170" t="e">
        <f t="shared" si="96"/>
        <v>#DIV/0!</v>
      </c>
      <c r="EP170" t="e">
        <f t="shared" si="96"/>
        <v>#DIV/0!</v>
      </c>
      <c r="EQ170" t="e">
        <f t="shared" si="96"/>
        <v>#DIV/0!</v>
      </c>
      <c r="ER170" t="e">
        <f t="shared" si="96"/>
        <v>#DIV/0!</v>
      </c>
      <c r="ES170" t="e">
        <f t="shared" si="96"/>
        <v>#DIV/0!</v>
      </c>
      <c r="ET170" t="e">
        <f t="shared" si="96"/>
        <v>#DIV/0!</v>
      </c>
      <c r="EU170" t="e">
        <f t="shared" si="96"/>
        <v>#DIV/0!</v>
      </c>
      <c r="EV170" t="e">
        <f t="shared" si="96"/>
        <v>#DIV/0!</v>
      </c>
      <c r="EW170" t="e">
        <f t="shared" si="96"/>
        <v>#DIV/0!</v>
      </c>
      <c r="EX170" t="e">
        <f t="shared" si="96"/>
        <v>#DIV/0!</v>
      </c>
      <c r="EY170" t="e">
        <f t="shared" si="96"/>
        <v>#DIV/0!</v>
      </c>
      <c r="EZ170" t="e">
        <f t="shared" si="96"/>
        <v>#DIV/0!</v>
      </c>
      <c r="FA170" t="e">
        <f t="shared" si="96"/>
        <v>#DIV/0!</v>
      </c>
      <c r="FB170" t="e">
        <f t="shared" si="96"/>
        <v>#DIV/0!</v>
      </c>
      <c r="FC170" t="e">
        <f t="shared" si="96"/>
        <v>#DIV/0!</v>
      </c>
      <c r="FD170" t="e">
        <f t="shared" si="96"/>
        <v>#DIV/0!</v>
      </c>
      <c r="FE170" t="e">
        <f t="shared" si="96"/>
        <v>#DIV/0!</v>
      </c>
      <c r="FF170" t="e">
        <f t="shared" si="96"/>
        <v>#DIV/0!</v>
      </c>
      <c r="FG170" t="e">
        <f t="shared" si="96"/>
        <v>#DIV/0!</v>
      </c>
      <c r="FH170" t="e">
        <f t="shared" si="96"/>
        <v>#DIV/0!</v>
      </c>
      <c r="FI170" t="e">
        <f t="shared" si="96"/>
        <v>#DIV/0!</v>
      </c>
      <c r="FJ170" t="e">
        <f t="shared" si="96"/>
        <v>#DIV/0!</v>
      </c>
      <c r="FK170" t="e">
        <f t="shared" si="96"/>
        <v>#DIV/0!</v>
      </c>
      <c r="FL170" t="e">
        <f t="shared" si="96"/>
        <v>#DIV/0!</v>
      </c>
      <c r="FM170" t="e">
        <f t="shared" si="96"/>
        <v>#DIV/0!</v>
      </c>
      <c r="FN170" t="e">
        <f t="shared" si="96"/>
        <v>#DIV/0!</v>
      </c>
      <c r="FO170" t="e">
        <f t="shared" si="96"/>
        <v>#DIV/0!</v>
      </c>
      <c r="FP170" t="e">
        <f t="shared" si="96"/>
        <v>#DIV/0!</v>
      </c>
      <c r="FQ170" t="e">
        <f t="shared" si="96"/>
        <v>#DIV/0!</v>
      </c>
      <c r="FR170" t="e">
        <f t="shared" si="96"/>
        <v>#DIV/0!</v>
      </c>
      <c r="FS170" t="e">
        <f t="shared" si="96"/>
        <v>#DIV/0!</v>
      </c>
      <c r="FT170" t="e">
        <f t="shared" si="96"/>
        <v>#DIV/0!</v>
      </c>
      <c r="FU170" t="e">
        <f t="shared" si="96"/>
        <v>#DIV/0!</v>
      </c>
      <c r="FV170" t="e">
        <f t="shared" si="96"/>
        <v>#DIV/0!</v>
      </c>
      <c r="FW170" t="e">
        <f t="shared" si="96"/>
        <v>#DIV/0!</v>
      </c>
      <c r="FX170" t="e">
        <f t="shared" si="96"/>
        <v>#DIV/0!</v>
      </c>
      <c r="FY170" t="e">
        <f t="shared" si="96"/>
        <v>#DIV/0!</v>
      </c>
      <c r="FZ170" t="e">
        <f t="shared" si="96"/>
        <v>#DIV/0!</v>
      </c>
      <c r="GA170" t="e">
        <f t="shared" si="96"/>
        <v>#DIV/0!</v>
      </c>
    </row>
    <row r="171" spans="1:183">
      <c r="A171" s="10" t="s">
        <v>32</v>
      </c>
      <c r="B171" s="29" t="e">
        <f>B170/C170/D170/E170/F170/G170/H170</f>
        <v>#DIV/0!</v>
      </c>
      <c r="I171" t="s">
        <v>32</v>
      </c>
      <c r="J171" s="30" t="e">
        <f>$B$170/$C$170/$E$170/$D$170/J86/$H$170</f>
        <v>#DIV/0!</v>
      </c>
      <c r="K171" s="30" t="e">
        <f t="shared" ref="K171:BV171" si="97">$B$170/$C$170/$E$170/$D$170/K86/$H$170</f>
        <v>#DIV/0!</v>
      </c>
      <c r="L171" s="30" t="e">
        <f t="shared" si="97"/>
        <v>#DIV/0!</v>
      </c>
      <c r="M171" s="30" t="e">
        <f t="shared" si="97"/>
        <v>#DIV/0!</v>
      </c>
      <c r="N171" s="30" t="e">
        <f t="shared" si="97"/>
        <v>#DIV/0!</v>
      </c>
      <c r="O171" s="30" t="e">
        <f t="shared" si="97"/>
        <v>#DIV/0!</v>
      </c>
      <c r="P171" s="30" t="e">
        <f t="shared" si="97"/>
        <v>#DIV/0!</v>
      </c>
      <c r="Q171" s="30" t="e">
        <f t="shared" si="97"/>
        <v>#DIV/0!</v>
      </c>
      <c r="R171" s="30" t="e">
        <f t="shared" si="97"/>
        <v>#DIV/0!</v>
      </c>
      <c r="S171" s="30" t="e">
        <f t="shared" si="97"/>
        <v>#DIV/0!</v>
      </c>
      <c r="T171" s="30" t="e">
        <f t="shared" si="97"/>
        <v>#DIV/0!</v>
      </c>
      <c r="U171" s="30" t="e">
        <f t="shared" si="97"/>
        <v>#DIV/0!</v>
      </c>
      <c r="V171" s="30" t="e">
        <f t="shared" si="97"/>
        <v>#DIV/0!</v>
      </c>
      <c r="W171" s="30" t="e">
        <f t="shared" si="97"/>
        <v>#DIV/0!</v>
      </c>
      <c r="X171" s="30" t="e">
        <f t="shared" si="97"/>
        <v>#DIV/0!</v>
      </c>
      <c r="Y171" s="30" t="e">
        <f t="shared" si="97"/>
        <v>#DIV/0!</v>
      </c>
      <c r="Z171" s="30" t="e">
        <f t="shared" si="97"/>
        <v>#DIV/0!</v>
      </c>
      <c r="AA171" s="30" t="e">
        <f t="shared" si="97"/>
        <v>#DIV/0!</v>
      </c>
      <c r="AB171" s="30" t="e">
        <f t="shared" si="97"/>
        <v>#DIV/0!</v>
      </c>
      <c r="AC171" s="30" t="e">
        <f t="shared" si="97"/>
        <v>#DIV/0!</v>
      </c>
      <c r="AD171" s="30" t="e">
        <f t="shared" si="97"/>
        <v>#DIV/0!</v>
      </c>
      <c r="AE171" s="30" t="e">
        <f t="shared" si="97"/>
        <v>#DIV/0!</v>
      </c>
      <c r="AF171" s="30" t="e">
        <f t="shared" si="97"/>
        <v>#DIV/0!</v>
      </c>
      <c r="AG171" s="30" t="e">
        <f t="shared" si="97"/>
        <v>#DIV/0!</v>
      </c>
      <c r="AH171" s="30" t="e">
        <f t="shared" si="97"/>
        <v>#DIV/0!</v>
      </c>
      <c r="AI171" s="30" t="e">
        <f t="shared" si="97"/>
        <v>#DIV/0!</v>
      </c>
      <c r="AJ171" s="30" t="e">
        <f t="shared" si="97"/>
        <v>#DIV/0!</v>
      </c>
      <c r="AK171" s="30" t="e">
        <f t="shared" si="97"/>
        <v>#DIV/0!</v>
      </c>
      <c r="AL171" s="30" t="e">
        <f t="shared" si="97"/>
        <v>#DIV/0!</v>
      </c>
      <c r="AM171" s="30" t="e">
        <f t="shared" si="97"/>
        <v>#DIV/0!</v>
      </c>
      <c r="AN171" s="30" t="e">
        <f t="shared" si="97"/>
        <v>#DIV/0!</v>
      </c>
      <c r="AO171" s="30" t="e">
        <f t="shared" si="97"/>
        <v>#DIV/0!</v>
      </c>
      <c r="AP171" s="30" t="e">
        <f t="shared" si="97"/>
        <v>#DIV/0!</v>
      </c>
      <c r="AQ171" s="30" t="e">
        <f t="shared" si="97"/>
        <v>#DIV/0!</v>
      </c>
      <c r="AR171" s="30" t="e">
        <f t="shared" si="97"/>
        <v>#DIV/0!</v>
      </c>
      <c r="AS171" s="30" t="e">
        <f t="shared" si="97"/>
        <v>#DIV/0!</v>
      </c>
      <c r="AT171" s="30" t="e">
        <f t="shared" si="97"/>
        <v>#DIV/0!</v>
      </c>
      <c r="AU171" s="30" t="e">
        <f t="shared" si="97"/>
        <v>#DIV/0!</v>
      </c>
      <c r="AV171" s="30" t="e">
        <f t="shared" si="97"/>
        <v>#DIV/0!</v>
      </c>
      <c r="AW171" s="30" t="e">
        <f t="shared" si="97"/>
        <v>#DIV/0!</v>
      </c>
      <c r="AX171" s="30" t="e">
        <f t="shared" si="97"/>
        <v>#DIV/0!</v>
      </c>
      <c r="AY171" s="30" t="e">
        <f t="shared" si="97"/>
        <v>#DIV/0!</v>
      </c>
      <c r="AZ171" s="30" t="e">
        <f t="shared" si="97"/>
        <v>#DIV/0!</v>
      </c>
      <c r="BA171" s="30" t="e">
        <f t="shared" si="97"/>
        <v>#DIV/0!</v>
      </c>
      <c r="BB171" s="30" t="e">
        <f t="shared" si="97"/>
        <v>#DIV/0!</v>
      </c>
      <c r="BC171" s="30" t="e">
        <f t="shared" si="97"/>
        <v>#DIV/0!</v>
      </c>
      <c r="BD171" s="30" t="e">
        <f t="shared" si="97"/>
        <v>#DIV/0!</v>
      </c>
      <c r="BE171" s="30" t="e">
        <f t="shared" si="97"/>
        <v>#DIV/0!</v>
      </c>
      <c r="BF171" s="30" t="e">
        <f t="shared" si="97"/>
        <v>#DIV/0!</v>
      </c>
      <c r="BG171" s="30" t="e">
        <f t="shared" si="97"/>
        <v>#DIV/0!</v>
      </c>
      <c r="BH171" s="30" t="e">
        <f t="shared" si="97"/>
        <v>#DIV/0!</v>
      </c>
      <c r="BI171" s="30" t="e">
        <f t="shared" si="97"/>
        <v>#DIV/0!</v>
      </c>
      <c r="BJ171" s="30" t="e">
        <f t="shared" si="97"/>
        <v>#DIV/0!</v>
      </c>
      <c r="BK171" s="30" t="e">
        <f t="shared" si="97"/>
        <v>#DIV/0!</v>
      </c>
      <c r="BL171" s="30" t="e">
        <f t="shared" si="97"/>
        <v>#DIV/0!</v>
      </c>
      <c r="BM171" s="30" t="e">
        <f t="shared" si="97"/>
        <v>#DIV/0!</v>
      </c>
      <c r="BN171" s="30" t="e">
        <f t="shared" si="97"/>
        <v>#DIV/0!</v>
      </c>
      <c r="BO171" s="30" t="e">
        <f t="shared" si="97"/>
        <v>#DIV/0!</v>
      </c>
      <c r="BP171" s="30" t="e">
        <f t="shared" si="97"/>
        <v>#DIV/0!</v>
      </c>
      <c r="BQ171" s="30" t="e">
        <f t="shared" si="97"/>
        <v>#DIV/0!</v>
      </c>
      <c r="BR171" s="30" t="e">
        <f t="shared" si="97"/>
        <v>#DIV/0!</v>
      </c>
      <c r="BS171" s="30" t="e">
        <f t="shared" si="97"/>
        <v>#DIV/0!</v>
      </c>
      <c r="BT171" s="30" t="e">
        <f t="shared" si="97"/>
        <v>#DIV/0!</v>
      </c>
      <c r="BU171" s="30" t="e">
        <f t="shared" si="97"/>
        <v>#DIV/0!</v>
      </c>
      <c r="BV171" s="30" t="e">
        <f t="shared" si="97"/>
        <v>#DIV/0!</v>
      </c>
      <c r="BW171" s="30" t="e">
        <f t="shared" ref="BW171:EH171" si="98">$B$170/$C$170/$E$170/$D$170/BW86/$H$170</f>
        <v>#DIV/0!</v>
      </c>
      <c r="BX171" s="30" t="e">
        <f t="shared" si="98"/>
        <v>#DIV/0!</v>
      </c>
      <c r="BY171" s="30" t="e">
        <f t="shared" si="98"/>
        <v>#DIV/0!</v>
      </c>
      <c r="BZ171" s="30" t="e">
        <f t="shared" si="98"/>
        <v>#DIV/0!</v>
      </c>
      <c r="CA171" s="30" t="e">
        <f t="shared" si="98"/>
        <v>#DIV/0!</v>
      </c>
      <c r="CB171" s="30" t="e">
        <f t="shared" si="98"/>
        <v>#DIV/0!</v>
      </c>
      <c r="CC171" s="30" t="e">
        <f t="shared" si="98"/>
        <v>#DIV/0!</v>
      </c>
      <c r="CD171" s="30" t="e">
        <f t="shared" si="98"/>
        <v>#DIV/0!</v>
      </c>
      <c r="CE171" s="30" t="e">
        <f t="shared" si="98"/>
        <v>#DIV/0!</v>
      </c>
      <c r="CF171" s="30" t="e">
        <f t="shared" si="98"/>
        <v>#DIV/0!</v>
      </c>
      <c r="CG171" s="30" t="e">
        <f t="shared" si="98"/>
        <v>#DIV/0!</v>
      </c>
      <c r="CH171" s="30" t="e">
        <f t="shared" si="98"/>
        <v>#DIV/0!</v>
      </c>
      <c r="CI171" s="30" t="e">
        <f t="shared" si="98"/>
        <v>#DIV/0!</v>
      </c>
      <c r="CJ171" s="30" t="e">
        <f t="shared" si="98"/>
        <v>#DIV/0!</v>
      </c>
      <c r="CK171" s="30" t="e">
        <f t="shared" si="98"/>
        <v>#DIV/0!</v>
      </c>
      <c r="CL171" s="30" t="e">
        <f t="shared" si="98"/>
        <v>#DIV/0!</v>
      </c>
      <c r="CM171" s="30" t="e">
        <f t="shared" si="98"/>
        <v>#DIV/0!</v>
      </c>
      <c r="CN171" s="30" t="e">
        <f t="shared" si="98"/>
        <v>#DIV/0!</v>
      </c>
      <c r="CO171" s="30" t="e">
        <f t="shared" si="98"/>
        <v>#DIV/0!</v>
      </c>
      <c r="CP171" s="30" t="e">
        <f t="shared" si="98"/>
        <v>#DIV/0!</v>
      </c>
      <c r="CQ171" s="30" t="e">
        <f t="shared" si="98"/>
        <v>#DIV/0!</v>
      </c>
      <c r="CR171" s="30" t="e">
        <f t="shared" si="98"/>
        <v>#DIV/0!</v>
      </c>
      <c r="CS171" s="30" t="e">
        <f t="shared" si="98"/>
        <v>#DIV/0!</v>
      </c>
      <c r="CT171" s="30" t="e">
        <f t="shared" si="98"/>
        <v>#DIV/0!</v>
      </c>
      <c r="CU171" s="30" t="e">
        <f t="shared" si="98"/>
        <v>#DIV/0!</v>
      </c>
      <c r="CV171" s="30" t="e">
        <f t="shared" si="98"/>
        <v>#DIV/0!</v>
      </c>
      <c r="CW171" s="30" t="e">
        <f t="shared" si="98"/>
        <v>#DIV/0!</v>
      </c>
      <c r="CX171" s="30" t="e">
        <f t="shared" si="98"/>
        <v>#DIV/0!</v>
      </c>
      <c r="CY171" s="30" t="e">
        <f t="shared" si="98"/>
        <v>#DIV/0!</v>
      </c>
      <c r="CZ171" s="30" t="e">
        <f t="shared" si="98"/>
        <v>#DIV/0!</v>
      </c>
      <c r="DA171" s="30" t="e">
        <f t="shared" si="98"/>
        <v>#DIV/0!</v>
      </c>
      <c r="DB171" s="30" t="e">
        <f t="shared" si="98"/>
        <v>#DIV/0!</v>
      </c>
      <c r="DC171" s="30" t="e">
        <f t="shared" si="98"/>
        <v>#DIV/0!</v>
      </c>
      <c r="DD171" s="30" t="e">
        <f t="shared" si="98"/>
        <v>#DIV/0!</v>
      </c>
      <c r="DE171" s="30" t="e">
        <f t="shared" si="98"/>
        <v>#DIV/0!</v>
      </c>
      <c r="DF171" s="30" t="e">
        <f t="shared" si="98"/>
        <v>#DIV/0!</v>
      </c>
      <c r="DG171" s="30" t="e">
        <f t="shared" si="98"/>
        <v>#DIV/0!</v>
      </c>
      <c r="DH171" s="30" t="e">
        <f t="shared" si="98"/>
        <v>#DIV/0!</v>
      </c>
      <c r="DI171" s="30" t="e">
        <f t="shared" si="98"/>
        <v>#DIV/0!</v>
      </c>
      <c r="DJ171" s="30" t="e">
        <f t="shared" si="98"/>
        <v>#DIV/0!</v>
      </c>
      <c r="DK171" s="30" t="e">
        <f t="shared" si="98"/>
        <v>#DIV/0!</v>
      </c>
      <c r="DL171" s="30" t="e">
        <f t="shared" si="98"/>
        <v>#DIV/0!</v>
      </c>
      <c r="DM171" s="30" t="e">
        <f t="shared" si="98"/>
        <v>#DIV/0!</v>
      </c>
      <c r="DN171" s="30" t="e">
        <f t="shared" si="98"/>
        <v>#DIV/0!</v>
      </c>
      <c r="DO171" s="30" t="e">
        <f t="shared" si="98"/>
        <v>#DIV/0!</v>
      </c>
      <c r="DP171" s="30" t="e">
        <f t="shared" si="98"/>
        <v>#DIV/0!</v>
      </c>
      <c r="DQ171" s="30" t="e">
        <f t="shared" si="98"/>
        <v>#DIV/0!</v>
      </c>
      <c r="DR171" s="30" t="e">
        <f t="shared" si="98"/>
        <v>#DIV/0!</v>
      </c>
      <c r="DS171" s="30" t="e">
        <f t="shared" si="98"/>
        <v>#DIV/0!</v>
      </c>
      <c r="DT171" s="30" t="e">
        <f t="shared" si="98"/>
        <v>#DIV/0!</v>
      </c>
      <c r="DU171" s="30" t="e">
        <f t="shared" si="98"/>
        <v>#DIV/0!</v>
      </c>
      <c r="DV171" s="30" t="e">
        <f t="shared" si="98"/>
        <v>#DIV/0!</v>
      </c>
      <c r="DW171" s="30" t="e">
        <f t="shared" si="98"/>
        <v>#DIV/0!</v>
      </c>
      <c r="DX171" s="30" t="e">
        <f t="shared" si="98"/>
        <v>#DIV/0!</v>
      </c>
      <c r="DY171" s="30" t="e">
        <f t="shared" si="98"/>
        <v>#DIV/0!</v>
      </c>
      <c r="DZ171" s="30" t="e">
        <f t="shared" si="98"/>
        <v>#DIV/0!</v>
      </c>
      <c r="EA171" s="30" t="e">
        <f t="shared" si="98"/>
        <v>#DIV/0!</v>
      </c>
      <c r="EB171" s="30" t="e">
        <f t="shared" si="98"/>
        <v>#DIV/0!</v>
      </c>
      <c r="EC171" s="30" t="e">
        <f t="shared" si="98"/>
        <v>#DIV/0!</v>
      </c>
      <c r="ED171" s="30" t="e">
        <f t="shared" si="98"/>
        <v>#DIV/0!</v>
      </c>
      <c r="EE171" s="30" t="e">
        <f t="shared" si="98"/>
        <v>#DIV/0!</v>
      </c>
      <c r="EF171" s="30" t="e">
        <f t="shared" si="98"/>
        <v>#DIV/0!</v>
      </c>
      <c r="EG171" s="30" t="e">
        <f t="shared" si="98"/>
        <v>#DIV/0!</v>
      </c>
      <c r="EH171" s="30" t="e">
        <f t="shared" si="98"/>
        <v>#DIV/0!</v>
      </c>
      <c r="EI171" s="30" t="e">
        <f t="shared" ref="EI171:GA171" si="99">$B$170/$C$170/$E$170/$D$170/EI86/$H$170</f>
        <v>#DIV/0!</v>
      </c>
      <c r="EJ171" s="30" t="e">
        <f t="shared" si="99"/>
        <v>#DIV/0!</v>
      </c>
      <c r="EK171" s="30" t="e">
        <f t="shared" si="99"/>
        <v>#DIV/0!</v>
      </c>
      <c r="EL171" s="30" t="e">
        <f t="shared" si="99"/>
        <v>#DIV/0!</v>
      </c>
      <c r="EM171" s="30" t="e">
        <f t="shared" si="99"/>
        <v>#DIV/0!</v>
      </c>
      <c r="EN171" s="30" t="e">
        <f t="shared" si="99"/>
        <v>#DIV/0!</v>
      </c>
      <c r="EO171" s="30" t="e">
        <f t="shared" si="99"/>
        <v>#DIV/0!</v>
      </c>
      <c r="EP171" s="30" t="e">
        <f t="shared" si="99"/>
        <v>#DIV/0!</v>
      </c>
      <c r="EQ171" s="30" t="e">
        <f t="shared" si="99"/>
        <v>#DIV/0!</v>
      </c>
      <c r="ER171" s="30" t="e">
        <f t="shared" si="99"/>
        <v>#DIV/0!</v>
      </c>
      <c r="ES171" s="30" t="e">
        <f t="shared" si="99"/>
        <v>#DIV/0!</v>
      </c>
      <c r="ET171" s="30" t="e">
        <f t="shared" si="99"/>
        <v>#DIV/0!</v>
      </c>
      <c r="EU171" s="30" t="e">
        <f t="shared" si="99"/>
        <v>#DIV/0!</v>
      </c>
      <c r="EV171" s="30" t="e">
        <f t="shared" si="99"/>
        <v>#DIV/0!</v>
      </c>
      <c r="EW171" s="30" t="e">
        <f t="shared" si="99"/>
        <v>#DIV/0!</v>
      </c>
      <c r="EX171" s="30" t="e">
        <f t="shared" si="99"/>
        <v>#DIV/0!</v>
      </c>
      <c r="EY171" s="30" t="e">
        <f t="shared" si="99"/>
        <v>#DIV/0!</v>
      </c>
      <c r="EZ171" s="30" t="e">
        <f t="shared" si="99"/>
        <v>#DIV/0!</v>
      </c>
      <c r="FA171" s="30" t="e">
        <f t="shared" si="99"/>
        <v>#DIV/0!</v>
      </c>
      <c r="FB171" s="30" t="e">
        <f t="shared" si="99"/>
        <v>#DIV/0!</v>
      </c>
      <c r="FC171" s="30" t="e">
        <f t="shared" si="99"/>
        <v>#DIV/0!</v>
      </c>
      <c r="FD171" s="30" t="e">
        <f t="shared" si="99"/>
        <v>#DIV/0!</v>
      </c>
      <c r="FE171" s="30" t="e">
        <f t="shared" si="99"/>
        <v>#DIV/0!</v>
      </c>
      <c r="FF171" s="30" t="e">
        <f t="shared" si="99"/>
        <v>#DIV/0!</v>
      </c>
      <c r="FG171" s="30" t="e">
        <f t="shared" si="99"/>
        <v>#DIV/0!</v>
      </c>
      <c r="FH171" s="30" t="e">
        <f t="shared" si="99"/>
        <v>#DIV/0!</v>
      </c>
      <c r="FI171" s="30" t="e">
        <f t="shared" si="99"/>
        <v>#DIV/0!</v>
      </c>
      <c r="FJ171" s="30" t="e">
        <f t="shared" si="99"/>
        <v>#DIV/0!</v>
      </c>
      <c r="FK171" s="30" t="e">
        <f t="shared" si="99"/>
        <v>#DIV/0!</v>
      </c>
      <c r="FL171" s="30" t="e">
        <f t="shared" si="99"/>
        <v>#DIV/0!</v>
      </c>
      <c r="FM171" s="30" t="e">
        <f t="shared" si="99"/>
        <v>#DIV/0!</v>
      </c>
      <c r="FN171" s="30" t="e">
        <f t="shared" si="99"/>
        <v>#DIV/0!</v>
      </c>
      <c r="FO171" s="30" t="e">
        <f t="shared" si="99"/>
        <v>#DIV/0!</v>
      </c>
      <c r="FP171" s="30" t="e">
        <f t="shared" si="99"/>
        <v>#DIV/0!</v>
      </c>
      <c r="FQ171" s="30" t="e">
        <f t="shared" si="99"/>
        <v>#DIV/0!</v>
      </c>
      <c r="FR171" s="30" t="e">
        <f t="shared" si="99"/>
        <v>#DIV/0!</v>
      </c>
      <c r="FS171" s="30" t="e">
        <f t="shared" si="99"/>
        <v>#DIV/0!</v>
      </c>
      <c r="FT171" s="30" t="e">
        <f t="shared" si="99"/>
        <v>#DIV/0!</v>
      </c>
      <c r="FU171" s="30" t="e">
        <f t="shared" si="99"/>
        <v>#DIV/0!</v>
      </c>
      <c r="FV171" s="30" t="e">
        <f t="shared" si="99"/>
        <v>#DIV/0!</v>
      </c>
      <c r="FW171" s="30" t="e">
        <f t="shared" si="99"/>
        <v>#DIV/0!</v>
      </c>
      <c r="FX171" s="30" t="e">
        <f t="shared" si="99"/>
        <v>#DIV/0!</v>
      </c>
      <c r="FY171" s="30" t="e">
        <f t="shared" si="99"/>
        <v>#DIV/0!</v>
      </c>
      <c r="FZ171" s="30" t="e">
        <f t="shared" si="99"/>
        <v>#DIV/0!</v>
      </c>
      <c r="GA171" s="30" t="e">
        <f t="shared" si="99"/>
        <v>#DIV/0!</v>
      </c>
    </row>
    <row r="174" spans="1:183">
      <c r="F174" t="s">
        <v>42</v>
      </c>
      <c r="G174" s="30" t="e">
        <f>MAX(J170,J171)</f>
        <v>#DIV/0!</v>
      </c>
      <c r="I174" t="s">
        <v>40</v>
      </c>
      <c r="J174" s="30" t="e">
        <f t="shared" ref="J174:BU174" si="100">MIN($J$26,J169,MAX(J170,J171))</f>
        <v>#DIV/0!</v>
      </c>
      <c r="K174" s="30" t="e">
        <f t="shared" si="100"/>
        <v>#DIV/0!</v>
      </c>
      <c r="L174" s="30" t="e">
        <f t="shared" si="100"/>
        <v>#DIV/0!</v>
      </c>
      <c r="M174" s="30" t="e">
        <f t="shared" si="100"/>
        <v>#DIV/0!</v>
      </c>
      <c r="N174" s="30" t="e">
        <f t="shared" si="100"/>
        <v>#DIV/0!</v>
      </c>
      <c r="O174" s="30" t="e">
        <f t="shared" si="100"/>
        <v>#DIV/0!</v>
      </c>
      <c r="P174" s="30" t="e">
        <f t="shared" si="100"/>
        <v>#DIV/0!</v>
      </c>
      <c r="Q174" s="30" t="e">
        <f t="shared" si="100"/>
        <v>#DIV/0!</v>
      </c>
      <c r="R174" s="30" t="e">
        <f t="shared" si="100"/>
        <v>#DIV/0!</v>
      </c>
      <c r="S174" s="30" t="e">
        <f t="shared" si="100"/>
        <v>#DIV/0!</v>
      </c>
      <c r="T174" s="30" t="e">
        <f t="shared" si="100"/>
        <v>#DIV/0!</v>
      </c>
      <c r="U174" s="30" t="e">
        <f t="shared" si="100"/>
        <v>#DIV/0!</v>
      </c>
      <c r="V174" s="30" t="e">
        <f t="shared" si="100"/>
        <v>#DIV/0!</v>
      </c>
      <c r="W174" s="30" t="e">
        <f t="shared" si="100"/>
        <v>#DIV/0!</v>
      </c>
      <c r="X174" s="30" t="e">
        <f t="shared" si="100"/>
        <v>#DIV/0!</v>
      </c>
      <c r="Y174" s="30" t="e">
        <f t="shared" si="100"/>
        <v>#DIV/0!</v>
      </c>
      <c r="Z174" s="30" t="e">
        <f t="shared" si="100"/>
        <v>#DIV/0!</v>
      </c>
      <c r="AA174" s="30" t="e">
        <f t="shared" si="100"/>
        <v>#DIV/0!</v>
      </c>
      <c r="AB174" s="30" t="e">
        <f t="shared" si="100"/>
        <v>#DIV/0!</v>
      </c>
      <c r="AC174" s="30" t="e">
        <f t="shared" si="100"/>
        <v>#DIV/0!</v>
      </c>
      <c r="AD174" s="30" t="e">
        <f t="shared" si="100"/>
        <v>#DIV/0!</v>
      </c>
      <c r="AE174" s="30" t="e">
        <f t="shared" si="100"/>
        <v>#DIV/0!</v>
      </c>
      <c r="AF174" s="30" t="e">
        <f t="shared" si="100"/>
        <v>#DIV/0!</v>
      </c>
      <c r="AG174" s="30" t="e">
        <f t="shared" si="100"/>
        <v>#DIV/0!</v>
      </c>
      <c r="AH174" s="30" t="e">
        <f t="shared" si="100"/>
        <v>#DIV/0!</v>
      </c>
      <c r="AI174" s="30" t="e">
        <f t="shared" si="100"/>
        <v>#DIV/0!</v>
      </c>
      <c r="AJ174" s="30" t="e">
        <f t="shared" si="100"/>
        <v>#DIV/0!</v>
      </c>
      <c r="AK174" s="30" t="e">
        <f t="shared" si="100"/>
        <v>#DIV/0!</v>
      </c>
      <c r="AL174" s="30" t="e">
        <f t="shared" si="100"/>
        <v>#DIV/0!</v>
      </c>
      <c r="AM174" s="30" t="e">
        <f t="shared" si="100"/>
        <v>#DIV/0!</v>
      </c>
      <c r="AN174" s="30" t="e">
        <f t="shared" si="100"/>
        <v>#DIV/0!</v>
      </c>
      <c r="AO174" s="30" t="e">
        <f t="shared" si="100"/>
        <v>#DIV/0!</v>
      </c>
      <c r="AP174" s="59" t="e">
        <f t="shared" si="100"/>
        <v>#DIV/0!</v>
      </c>
      <c r="AQ174" s="30" t="e">
        <f t="shared" si="100"/>
        <v>#DIV/0!</v>
      </c>
      <c r="AR174" s="30" t="e">
        <f t="shared" si="100"/>
        <v>#DIV/0!</v>
      </c>
      <c r="AS174" s="30" t="e">
        <f t="shared" si="100"/>
        <v>#DIV/0!</v>
      </c>
      <c r="AT174" s="30" t="e">
        <f t="shared" si="100"/>
        <v>#DIV/0!</v>
      </c>
      <c r="AU174" s="30" t="e">
        <f t="shared" si="100"/>
        <v>#DIV/0!</v>
      </c>
      <c r="AV174" s="30" t="e">
        <f t="shared" si="100"/>
        <v>#DIV/0!</v>
      </c>
      <c r="AW174" s="30" t="e">
        <f t="shared" si="100"/>
        <v>#DIV/0!</v>
      </c>
      <c r="AX174" s="30" t="e">
        <f t="shared" si="100"/>
        <v>#DIV/0!</v>
      </c>
      <c r="AY174" s="30" t="e">
        <f t="shared" si="100"/>
        <v>#DIV/0!</v>
      </c>
      <c r="AZ174" s="30" t="e">
        <f t="shared" si="100"/>
        <v>#DIV/0!</v>
      </c>
      <c r="BA174" s="30" t="e">
        <f t="shared" si="100"/>
        <v>#DIV/0!</v>
      </c>
      <c r="BB174" s="30" t="e">
        <f t="shared" si="100"/>
        <v>#DIV/0!</v>
      </c>
      <c r="BC174" s="30" t="e">
        <f t="shared" si="100"/>
        <v>#DIV/0!</v>
      </c>
      <c r="BD174" s="30" t="e">
        <f t="shared" si="100"/>
        <v>#DIV/0!</v>
      </c>
      <c r="BE174" s="30" t="e">
        <f t="shared" si="100"/>
        <v>#DIV/0!</v>
      </c>
      <c r="BF174" s="30" t="e">
        <f t="shared" si="100"/>
        <v>#DIV/0!</v>
      </c>
      <c r="BG174" s="30" t="e">
        <f t="shared" si="100"/>
        <v>#DIV/0!</v>
      </c>
      <c r="BH174" s="30" t="e">
        <f t="shared" si="100"/>
        <v>#DIV/0!</v>
      </c>
      <c r="BI174" s="30" t="e">
        <f t="shared" si="100"/>
        <v>#DIV/0!</v>
      </c>
      <c r="BJ174" s="30" t="e">
        <f t="shared" si="100"/>
        <v>#DIV/0!</v>
      </c>
      <c r="BK174" s="30" t="e">
        <f t="shared" si="100"/>
        <v>#DIV/0!</v>
      </c>
      <c r="BL174" s="30" t="e">
        <f t="shared" si="100"/>
        <v>#DIV/0!</v>
      </c>
      <c r="BM174" s="30" t="e">
        <f t="shared" si="100"/>
        <v>#DIV/0!</v>
      </c>
      <c r="BN174" s="30" t="e">
        <f t="shared" si="100"/>
        <v>#DIV/0!</v>
      </c>
      <c r="BO174" s="30" t="e">
        <f t="shared" si="100"/>
        <v>#DIV/0!</v>
      </c>
      <c r="BP174" s="30" t="e">
        <f t="shared" si="100"/>
        <v>#DIV/0!</v>
      </c>
      <c r="BQ174" s="30" t="e">
        <f t="shared" si="100"/>
        <v>#DIV/0!</v>
      </c>
      <c r="BR174" s="30" t="e">
        <f t="shared" si="100"/>
        <v>#DIV/0!</v>
      </c>
      <c r="BS174" s="30" t="e">
        <f t="shared" si="100"/>
        <v>#DIV/0!</v>
      </c>
      <c r="BT174" s="30" t="e">
        <f t="shared" si="100"/>
        <v>#DIV/0!</v>
      </c>
      <c r="BU174" s="30" t="e">
        <f t="shared" si="100"/>
        <v>#DIV/0!</v>
      </c>
      <c r="BV174" s="30" t="e">
        <f t="shared" ref="BV174:EG174" si="101">MIN($J$26,BV169,MAX(BV170,BV171))</f>
        <v>#DIV/0!</v>
      </c>
      <c r="BW174" s="30" t="e">
        <f t="shared" si="101"/>
        <v>#DIV/0!</v>
      </c>
      <c r="BX174" s="30" t="e">
        <f t="shared" si="101"/>
        <v>#DIV/0!</v>
      </c>
      <c r="BY174" s="30" t="e">
        <f t="shared" si="101"/>
        <v>#DIV/0!</v>
      </c>
      <c r="BZ174" s="30" t="e">
        <f t="shared" si="101"/>
        <v>#DIV/0!</v>
      </c>
      <c r="CA174" s="30" t="e">
        <f t="shared" si="101"/>
        <v>#DIV/0!</v>
      </c>
      <c r="CB174" s="30" t="e">
        <f t="shared" si="101"/>
        <v>#DIV/0!</v>
      </c>
      <c r="CC174" s="30" t="e">
        <f t="shared" si="101"/>
        <v>#DIV/0!</v>
      </c>
      <c r="CD174" s="30" t="e">
        <f t="shared" si="101"/>
        <v>#DIV/0!</v>
      </c>
      <c r="CE174" s="30" t="e">
        <f t="shared" si="101"/>
        <v>#DIV/0!</v>
      </c>
      <c r="CF174" s="30" t="e">
        <f t="shared" si="101"/>
        <v>#DIV/0!</v>
      </c>
      <c r="CG174" s="30" t="e">
        <f t="shared" si="101"/>
        <v>#DIV/0!</v>
      </c>
      <c r="CH174" s="30" t="e">
        <f t="shared" si="101"/>
        <v>#DIV/0!</v>
      </c>
      <c r="CI174" s="30" t="e">
        <f t="shared" si="101"/>
        <v>#DIV/0!</v>
      </c>
      <c r="CJ174" s="30" t="e">
        <f t="shared" si="101"/>
        <v>#DIV/0!</v>
      </c>
      <c r="CK174" s="30" t="e">
        <f t="shared" si="101"/>
        <v>#DIV/0!</v>
      </c>
      <c r="CL174" s="30" t="e">
        <f t="shared" si="101"/>
        <v>#DIV/0!</v>
      </c>
      <c r="CM174" s="30" t="e">
        <f t="shared" si="101"/>
        <v>#DIV/0!</v>
      </c>
      <c r="CN174" s="30" t="e">
        <f t="shared" si="101"/>
        <v>#DIV/0!</v>
      </c>
      <c r="CO174" s="30" t="e">
        <f t="shared" si="101"/>
        <v>#DIV/0!</v>
      </c>
      <c r="CP174" s="30" t="e">
        <f t="shared" si="101"/>
        <v>#DIV/0!</v>
      </c>
      <c r="CQ174" s="30" t="e">
        <f t="shared" si="101"/>
        <v>#DIV/0!</v>
      </c>
      <c r="CR174" s="30" t="e">
        <f t="shared" si="101"/>
        <v>#DIV/0!</v>
      </c>
      <c r="CS174" s="30" t="e">
        <f t="shared" si="101"/>
        <v>#DIV/0!</v>
      </c>
      <c r="CT174" s="30" t="e">
        <f t="shared" si="101"/>
        <v>#DIV/0!</v>
      </c>
      <c r="CU174" s="30" t="e">
        <f t="shared" si="101"/>
        <v>#DIV/0!</v>
      </c>
      <c r="CV174" s="30" t="e">
        <f t="shared" si="101"/>
        <v>#DIV/0!</v>
      </c>
      <c r="CW174" s="30" t="e">
        <f t="shared" si="101"/>
        <v>#DIV/0!</v>
      </c>
      <c r="CX174" s="30" t="e">
        <f t="shared" si="101"/>
        <v>#DIV/0!</v>
      </c>
      <c r="CY174" s="30" t="e">
        <f t="shared" si="101"/>
        <v>#DIV/0!</v>
      </c>
      <c r="CZ174" s="30" t="e">
        <f t="shared" si="101"/>
        <v>#DIV/0!</v>
      </c>
      <c r="DA174" s="30" t="e">
        <f t="shared" si="101"/>
        <v>#DIV/0!</v>
      </c>
      <c r="DB174" s="30" t="e">
        <f t="shared" si="101"/>
        <v>#DIV/0!</v>
      </c>
      <c r="DC174" s="30" t="e">
        <f t="shared" si="101"/>
        <v>#DIV/0!</v>
      </c>
      <c r="DD174" s="30" t="e">
        <f t="shared" si="101"/>
        <v>#DIV/0!</v>
      </c>
      <c r="DE174" s="30" t="e">
        <f t="shared" si="101"/>
        <v>#DIV/0!</v>
      </c>
      <c r="DF174" s="30" t="e">
        <f t="shared" si="101"/>
        <v>#DIV/0!</v>
      </c>
      <c r="DG174" s="30" t="e">
        <f t="shared" si="101"/>
        <v>#DIV/0!</v>
      </c>
      <c r="DH174" s="30" t="e">
        <f t="shared" si="101"/>
        <v>#DIV/0!</v>
      </c>
      <c r="DI174" s="30" t="e">
        <f t="shared" si="101"/>
        <v>#DIV/0!</v>
      </c>
      <c r="DJ174" s="30" t="e">
        <f t="shared" si="101"/>
        <v>#DIV/0!</v>
      </c>
      <c r="DK174" s="30" t="e">
        <f t="shared" si="101"/>
        <v>#DIV/0!</v>
      </c>
      <c r="DL174" s="30" t="e">
        <f t="shared" si="101"/>
        <v>#DIV/0!</v>
      </c>
      <c r="DM174" s="30" t="e">
        <f t="shared" si="101"/>
        <v>#DIV/0!</v>
      </c>
      <c r="DN174" s="30" t="e">
        <f t="shared" si="101"/>
        <v>#DIV/0!</v>
      </c>
      <c r="DO174" s="30" t="e">
        <f t="shared" si="101"/>
        <v>#DIV/0!</v>
      </c>
      <c r="DP174" s="30" t="e">
        <f t="shared" si="101"/>
        <v>#DIV/0!</v>
      </c>
      <c r="DQ174" s="30" t="e">
        <f t="shared" si="101"/>
        <v>#DIV/0!</v>
      </c>
      <c r="DR174" s="30" t="e">
        <f t="shared" si="101"/>
        <v>#DIV/0!</v>
      </c>
      <c r="DS174" s="30" t="e">
        <f t="shared" si="101"/>
        <v>#DIV/0!</v>
      </c>
      <c r="DT174" s="30" t="e">
        <f t="shared" si="101"/>
        <v>#DIV/0!</v>
      </c>
      <c r="DU174" s="30" t="e">
        <f t="shared" si="101"/>
        <v>#DIV/0!</v>
      </c>
      <c r="DV174" s="30" t="e">
        <f t="shared" si="101"/>
        <v>#DIV/0!</v>
      </c>
      <c r="DW174" s="30" t="e">
        <f t="shared" si="101"/>
        <v>#DIV/0!</v>
      </c>
      <c r="DX174" s="30" t="e">
        <f t="shared" si="101"/>
        <v>#DIV/0!</v>
      </c>
      <c r="DY174" s="30" t="e">
        <f t="shared" si="101"/>
        <v>#DIV/0!</v>
      </c>
      <c r="DZ174" s="30" t="e">
        <f t="shared" si="101"/>
        <v>#DIV/0!</v>
      </c>
      <c r="EA174" s="30" t="e">
        <f t="shared" si="101"/>
        <v>#DIV/0!</v>
      </c>
      <c r="EB174" s="30" t="e">
        <f t="shared" si="101"/>
        <v>#DIV/0!</v>
      </c>
      <c r="EC174" s="30" t="e">
        <f t="shared" si="101"/>
        <v>#DIV/0!</v>
      </c>
      <c r="ED174" s="30" t="e">
        <f t="shared" si="101"/>
        <v>#DIV/0!</v>
      </c>
      <c r="EE174" s="30" t="e">
        <f t="shared" si="101"/>
        <v>#DIV/0!</v>
      </c>
      <c r="EF174" s="30" t="e">
        <f t="shared" si="101"/>
        <v>#DIV/0!</v>
      </c>
      <c r="EG174" s="30" t="e">
        <f t="shared" si="101"/>
        <v>#DIV/0!</v>
      </c>
      <c r="EH174" s="30" t="e">
        <f t="shared" ref="EH174:GA174" si="102">MIN($J$26,EH169,MAX(EH170,EH171))</f>
        <v>#DIV/0!</v>
      </c>
      <c r="EI174" s="30" t="e">
        <f t="shared" si="102"/>
        <v>#DIV/0!</v>
      </c>
      <c r="EJ174" s="30" t="e">
        <f t="shared" si="102"/>
        <v>#DIV/0!</v>
      </c>
      <c r="EK174" s="30" t="e">
        <f t="shared" si="102"/>
        <v>#DIV/0!</v>
      </c>
      <c r="EL174" s="30" t="e">
        <f t="shared" si="102"/>
        <v>#DIV/0!</v>
      </c>
      <c r="EM174" s="30" t="e">
        <f t="shared" si="102"/>
        <v>#DIV/0!</v>
      </c>
      <c r="EN174" s="30" t="e">
        <f t="shared" si="102"/>
        <v>#DIV/0!</v>
      </c>
      <c r="EO174" s="30" t="e">
        <f t="shared" si="102"/>
        <v>#DIV/0!</v>
      </c>
      <c r="EP174" s="30" t="e">
        <f t="shared" si="102"/>
        <v>#DIV/0!</v>
      </c>
      <c r="EQ174" s="30" t="e">
        <f t="shared" si="102"/>
        <v>#DIV/0!</v>
      </c>
      <c r="ER174" s="30" t="e">
        <f t="shared" si="102"/>
        <v>#DIV/0!</v>
      </c>
      <c r="ES174" s="30" t="e">
        <f t="shared" si="102"/>
        <v>#DIV/0!</v>
      </c>
      <c r="ET174" s="30" t="e">
        <f t="shared" si="102"/>
        <v>#DIV/0!</v>
      </c>
      <c r="EU174" s="30" t="e">
        <f t="shared" si="102"/>
        <v>#DIV/0!</v>
      </c>
      <c r="EV174" s="30" t="e">
        <f t="shared" si="102"/>
        <v>#DIV/0!</v>
      </c>
      <c r="EW174" s="30" t="e">
        <f t="shared" si="102"/>
        <v>#DIV/0!</v>
      </c>
      <c r="EX174" s="30" t="e">
        <f t="shared" si="102"/>
        <v>#DIV/0!</v>
      </c>
      <c r="EY174" s="30" t="e">
        <f t="shared" si="102"/>
        <v>#DIV/0!</v>
      </c>
      <c r="EZ174" s="30" t="e">
        <f t="shared" si="102"/>
        <v>#DIV/0!</v>
      </c>
      <c r="FA174" s="30" t="e">
        <f t="shared" si="102"/>
        <v>#DIV/0!</v>
      </c>
      <c r="FB174" s="30" t="e">
        <f t="shared" si="102"/>
        <v>#DIV/0!</v>
      </c>
      <c r="FC174" s="30" t="e">
        <f t="shared" si="102"/>
        <v>#DIV/0!</v>
      </c>
      <c r="FD174" s="30" t="e">
        <f t="shared" si="102"/>
        <v>#DIV/0!</v>
      </c>
      <c r="FE174" s="30" t="e">
        <f t="shared" si="102"/>
        <v>#DIV/0!</v>
      </c>
      <c r="FF174" s="30" t="e">
        <f t="shared" si="102"/>
        <v>#DIV/0!</v>
      </c>
      <c r="FG174" s="30" t="e">
        <f t="shared" si="102"/>
        <v>#DIV/0!</v>
      </c>
      <c r="FH174" s="30" t="e">
        <f t="shared" si="102"/>
        <v>#DIV/0!</v>
      </c>
      <c r="FI174" s="30" t="e">
        <f t="shared" si="102"/>
        <v>#DIV/0!</v>
      </c>
      <c r="FJ174" s="30" t="e">
        <f t="shared" si="102"/>
        <v>#DIV/0!</v>
      </c>
      <c r="FK174" s="30" t="e">
        <f t="shared" si="102"/>
        <v>#DIV/0!</v>
      </c>
      <c r="FL174" s="30" t="e">
        <f t="shared" si="102"/>
        <v>#DIV/0!</v>
      </c>
      <c r="FM174" s="30" t="e">
        <f t="shared" si="102"/>
        <v>#DIV/0!</v>
      </c>
      <c r="FN174" s="30" t="e">
        <f t="shared" si="102"/>
        <v>#DIV/0!</v>
      </c>
      <c r="FO174" s="30" t="e">
        <f t="shared" si="102"/>
        <v>#DIV/0!</v>
      </c>
      <c r="FP174" s="30" t="e">
        <f t="shared" si="102"/>
        <v>#DIV/0!</v>
      </c>
      <c r="FQ174" s="30" t="e">
        <f t="shared" si="102"/>
        <v>#DIV/0!</v>
      </c>
      <c r="FR174" s="30" t="e">
        <f t="shared" si="102"/>
        <v>#DIV/0!</v>
      </c>
      <c r="FS174" s="30" t="e">
        <f t="shared" si="102"/>
        <v>#DIV/0!</v>
      </c>
      <c r="FT174" s="30" t="e">
        <f t="shared" si="102"/>
        <v>#DIV/0!</v>
      </c>
      <c r="FU174" s="30" t="e">
        <f t="shared" si="102"/>
        <v>#DIV/0!</v>
      </c>
      <c r="FV174" s="30" t="e">
        <f t="shared" si="102"/>
        <v>#DIV/0!</v>
      </c>
      <c r="FW174" s="30" t="e">
        <f t="shared" si="102"/>
        <v>#DIV/0!</v>
      </c>
      <c r="FX174" s="30" t="e">
        <f t="shared" si="102"/>
        <v>#DIV/0!</v>
      </c>
      <c r="FY174" s="30" t="e">
        <f t="shared" si="102"/>
        <v>#DIV/0!</v>
      </c>
      <c r="FZ174" s="30" t="e">
        <f t="shared" si="102"/>
        <v>#DIV/0!</v>
      </c>
      <c r="GA174" s="30" t="e">
        <f t="shared" si="102"/>
        <v>#DIV/0!</v>
      </c>
    </row>
    <row r="175" spans="1:183">
      <c r="I175" t="s">
        <v>33</v>
      </c>
      <c r="J175">
        <f>J86</f>
        <v>45</v>
      </c>
      <c r="K175">
        <f t="shared" ref="K175:BV175" si="103">K86</f>
        <v>51</v>
      </c>
      <c r="L175">
        <f t="shared" si="103"/>
        <v>57</v>
      </c>
      <c r="M175">
        <f t="shared" si="103"/>
        <v>63</v>
      </c>
      <c r="N175">
        <f t="shared" si="103"/>
        <v>69</v>
      </c>
      <c r="O175">
        <f t="shared" si="103"/>
        <v>75</v>
      </c>
      <c r="P175">
        <f t="shared" si="103"/>
        <v>81</v>
      </c>
      <c r="Q175">
        <f t="shared" si="103"/>
        <v>87</v>
      </c>
      <c r="R175">
        <f t="shared" si="103"/>
        <v>93</v>
      </c>
      <c r="S175">
        <f t="shared" si="103"/>
        <v>99</v>
      </c>
      <c r="T175">
        <f t="shared" si="103"/>
        <v>105</v>
      </c>
      <c r="U175">
        <f t="shared" si="103"/>
        <v>111</v>
      </c>
      <c r="V175">
        <f t="shared" si="103"/>
        <v>117</v>
      </c>
      <c r="W175">
        <f t="shared" si="103"/>
        <v>123</v>
      </c>
      <c r="X175">
        <f t="shared" si="103"/>
        <v>129</v>
      </c>
      <c r="Y175">
        <f t="shared" si="103"/>
        <v>135</v>
      </c>
      <c r="Z175">
        <f t="shared" si="103"/>
        <v>141</v>
      </c>
      <c r="AA175">
        <f t="shared" si="103"/>
        <v>147</v>
      </c>
      <c r="AB175">
        <f t="shared" si="103"/>
        <v>153</v>
      </c>
      <c r="AC175">
        <f t="shared" si="103"/>
        <v>159</v>
      </c>
      <c r="AD175">
        <f t="shared" si="103"/>
        <v>165</v>
      </c>
      <c r="AE175">
        <f t="shared" si="103"/>
        <v>171</v>
      </c>
      <c r="AF175">
        <f t="shared" si="103"/>
        <v>177</v>
      </c>
      <c r="AG175">
        <f t="shared" si="103"/>
        <v>183</v>
      </c>
      <c r="AH175">
        <f t="shared" si="103"/>
        <v>189</v>
      </c>
      <c r="AI175">
        <f t="shared" si="103"/>
        <v>195</v>
      </c>
      <c r="AJ175">
        <f t="shared" si="103"/>
        <v>201</v>
      </c>
      <c r="AK175">
        <f t="shared" si="103"/>
        <v>207</v>
      </c>
      <c r="AL175">
        <f t="shared" si="103"/>
        <v>213</v>
      </c>
      <c r="AM175">
        <f t="shared" si="103"/>
        <v>219</v>
      </c>
      <c r="AN175">
        <f t="shared" si="103"/>
        <v>225</v>
      </c>
      <c r="AO175">
        <f t="shared" si="103"/>
        <v>231</v>
      </c>
      <c r="AP175">
        <f t="shared" si="103"/>
        <v>237</v>
      </c>
      <c r="AQ175">
        <f t="shared" si="103"/>
        <v>243</v>
      </c>
      <c r="AR175">
        <f t="shared" si="103"/>
        <v>249</v>
      </c>
      <c r="AS175">
        <f t="shared" si="103"/>
        <v>255</v>
      </c>
      <c r="AT175">
        <f t="shared" si="103"/>
        <v>261</v>
      </c>
      <c r="AU175">
        <f t="shared" si="103"/>
        <v>267</v>
      </c>
      <c r="AV175">
        <f t="shared" si="103"/>
        <v>273</v>
      </c>
      <c r="AW175">
        <f t="shared" si="103"/>
        <v>279</v>
      </c>
      <c r="AX175">
        <f t="shared" si="103"/>
        <v>285</v>
      </c>
      <c r="AY175">
        <f t="shared" si="103"/>
        <v>291</v>
      </c>
      <c r="AZ175">
        <f t="shared" si="103"/>
        <v>297</v>
      </c>
      <c r="BA175">
        <f t="shared" si="103"/>
        <v>303</v>
      </c>
      <c r="BB175">
        <f t="shared" si="103"/>
        <v>309</v>
      </c>
      <c r="BC175">
        <f t="shared" si="103"/>
        <v>315</v>
      </c>
      <c r="BD175">
        <f t="shared" si="103"/>
        <v>321</v>
      </c>
      <c r="BE175">
        <f t="shared" si="103"/>
        <v>327</v>
      </c>
      <c r="BF175">
        <f t="shared" si="103"/>
        <v>333</v>
      </c>
      <c r="BG175">
        <f t="shared" si="103"/>
        <v>339</v>
      </c>
      <c r="BH175">
        <f t="shared" si="103"/>
        <v>345</v>
      </c>
      <c r="BI175">
        <f t="shared" si="103"/>
        <v>351</v>
      </c>
      <c r="BJ175">
        <f t="shared" si="103"/>
        <v>357</v>
      </c>
      <c r="BK175">
        <f t="shared" si="103"/>
        <v>363</v>
      </c>
      <c r="BL175">
        <f t="shared" si="103"/>
        <v>369</v>
      </c>
      <c r="BM175">
        <f t="shared" si="103"/>
        <v>375</v>
      </c>
      <c r="BN175">
        <f t="shared" si="103"/>
        <v>381</v>
      </c>
      <c r="BO175">
        <f t="shared" si="103"/>
        <v>387</v>
      </c>
      <c r="BP175">
        <f t="shared" si="103"/>
        <v>393</v>
      </c>
      <c r="BQ175">
        <f t="shared" si="103"/>
        <v>399</v>
      </c>
      <c r="BR175">
        <f t="shared" si="103"/>
        <v>405</v>
      </c>
      <c r="BS175">
        <f t="shared" si="103"/>
        <v>411</v>
      </c>
      <c r="BT175">
        <f t="shared" si="103"/>
        <v>417</v>
      </c>
      <c r="BU175">
        <f t="shared" si="103"/>
        <v>423</v>
      </c>
      <c r="BV175">
        <f t="shared" si="103"/>
        <v>429</v>
      </c>
      <c r="BW175">
        <f t="shared" ref="BW175:EH175" si="104">BW86</f>
        <v>435</v>
      </c>
      <c r="BX175">
        <f t="shared" si="104"/>
        <v>441</v>
      </c>
      <c r="BY175">
        <f t="shared" si="104"/>
        <v>447</v>
      </c>
      <c r="BZ175">
        <f t="shared" si="104"/>
        <v>453</v>
      </c>
      <c r="CA175">
        <f t="shared" si="104"/>
        <v>459</v>
      </c>
      <c r="CB175">
        <f t="shared" si="104"/>
        <v>465</v>
      </c>
      <c r="CC175">
        <f t="shared" si="104"/>
        <v>471</v>
      </c>
      <c r="CD175">
        <f t="shared" si="104"/>
        <v>477</v>
      </c>
      <c r="CE175">
        <f t="shared" si="104"/>
        <v>483</v>
      </c>
      <c r="CF175">
        <f t="shared" si="104"/>
        <v>489</v>
      </c>
      <c r="CG175">
        <f t="shared" si="104"/>
        <v>495</v>
      </c>
      <c r="CH175">
        <f t="shared" si="104"/>
        <v>501</v>
      </c>
      <c r="CI175">
        <f t="shared" si="104"/>
        <v>507</v>
      </c>
      <c r="CJ175">
        <f t="shared" si="104"/>
        <v>513</v>
      </c>
      <c r="CK175">
        <f t="shared" si="104"/>
        <v>519</v>
      </c>
      <c r="CL175">
        <f t="shared" si="104"/>
        <v>525</v>
      </c>
      <c r="CM175">
        <f t="shared" si="104"/>
        <v>531</v>
      </c>
      <c r="CN175">
        <f t="shared" si="104"/>
        <v>537</v>
      </c>
      <c r="CO175">
        <f t="shared" si="104"/>
        <v>543</v>
      </c>
      <c r="CP175">
        <f t="shared" si="104"/>
        <v>549</v>
      </c>
      <c r="CQ175">
        <f t="shared" si="104"/>
        <v>555</v>
      </c>
      <c r="CR175">
        <f t="shared" si="104"/>
        <v>561</v>
      </c>
      <c r="CS175">
        <f t="shared" si="104"/>
        <v>567</v>
      </c>
      <c r="CT175">
        <f t="shared" si="104"/>
        <v>573</v>
      </c>
      <c r="CU175">
        <f t="shared" si="104"/>
        <v>579</v>
      </c>
      <c r="CV175">
        <f t="shared" si="104"/>
        <v>585</v>
      </c>
      <c r="CW175">
        <f t="shared" si="104"/>
        <v>591</v>
      </c>
      <c r="CX175">
        <f t="shared" si="104"/>
        <v>597</v>
      </c>
      <c r="CY175">
        <f t="shared" si="104"/>
        <v>603</v>
      </c>
      <c r="CZ175">
        <f t="shared" si="104"/>
        <v>609</v>
      </c>
      <c r="DA175">
        <f t="shared" si="104"/>
        <v>615</v>
      </c>
      <c r="DB175">
        <f t="shared" si="104"/>
        <v>621</v>
      </c>
      <c r="DC175">
        <f t="shared" si="104"/>
        <v>627</v>
      </c>
      <c r="DD175">
        <f t="shared" si="104"/>
        <v>633</v>
      </c>
      <c r="DE175">
        <f t="shared" si="104"/>
        <v>639</v>
      </c>
      <c r="DF175">
        <f t="shared" si="104"/>
        <v>645</v>
      </c>
      <c r="DG175">
        <f t="shared" si="104"/>
        <v>651</v>
      </c>
      <c r="DH175">
        <f t="shared" si="104"/>
        <v>657</v>
      </c>
      <c r="DI175">
        <f t="shared" si="104"/>
        <v>663</v>
      </c>
      <c r="DJ175">
        <f t="shared" si="104"/>
        <v>669</v>
      </c>
      <c r="DK175">
        <f t="shared" si="104"/>
        <v>675</v>
      </c>
      <c r="DL175">
        <f t="shared" si="104"/>
        <v>681</v>
      </c>
      <c r="DM175">
        <f t="shared" si="104"/>
        <v>687</v>
      </c>
      <c r="DN175">
        <f t="shared" si="104"/>
        <v>693</v>
      </c>
      <c r="DO175">
        <f t="shared" si="104"/>
        <v>699</v>
      </c>
      <c r="DP175">
        <f t="shared" si="104"/>
        <v>705</v>
      </c>
      <c r="DQ175">
        <f t="shared" si="104"/>
        <v>711</v>
      </c>
      <c r="DR175">
        <f t="shared" si="104"/>
        <v>717</v>
      </c>
      <c r="DS175">
        <f t="shared" si="104"/>
        <v>723</v>
      </c>
      <c r="DT175">
        <f t="shared" si="104"/>
        <v>729</v>
      </c>
      <c r="DU175">
        <f t="shared" si="104"/>
        <v>735</v>
      </c>
      <c r="DV175">
        <f t="shared" si="104"/>
        <v>741</v>
      </c>
      <c r="DW175">
        <f t="shared" si="104"/>
        <v>747</v>
      </c>
      <c r="DX175">
        <f t="shared" si="104"/>
        <v>753</v>
      </c>
      <c r="DY175">
        <f t="shared" si="104"/>
        <v>759</v>
      </c>
      <c r="DZ175">
        <f t="shared" si="104"/>
        <v>765</v>
      </c>
      <c r="EA175">
        <f t="shared" si="104"/>
        <v>771</v>
      </c>
      <c r="EB175">
        <f t="shared" si="104"/>
        <v>777</v>
      </c>
      <c r="EC175">
        <f t="shared" si="104"/>
        <v>783</v>
      </c>
      <c r="ED175">
        <f t="shared" si="104"/>
        <v>789</v>
      </c>
      <c r="EE175">
        <f t="shared" si="104"/>
        <v>795</v>
      </c>
      <c r="EF175">
        <f t="shared" si="104"/>
        <v>801</v>
      </c>
      <c r="EG175">
        <f t="shared" si="104"/>
        <v>807</v>
      </c>
      <c r="EH175">
        <f t="shared" si="104"/>
        <v>813</v>
      </c>
      <c r="EI175">
        <f t="shared" ref="EI175:GA175" si="105">EI86</f>
        <v>819</v>
      </c>
      <c r="EJ175">
        <f t="shared" si="105"/>
        <v>825</v>
      </c>
      <c r="EK175">
        <f t="shared" si="105"/>
        <v>831</v>
      </c>
      <c r="EL175">
        <f t="shared" si="105"/>
        <v>837</v>
      </c>
      <c r="EM175">
        <f t="shared" si="105"/>
        <v>843</v>
      </c>
      <c r="EN175">
        <f t="shared" si="105"/>
        <v>849</v>
      </c>
      <c r="EO175">
        <f t="shared" si="105"/>
        <v>855</v>
      </c>
      <c r="EP175">
        <f t="shared" si="105"/>
        <v>861</v>
      </c>
      <c r="EQ175">
        <f t="shared" si="105"/>
        <v>867</v>
      </c>
      <c r="ER175">
        <f t="shared" si="105"/>
        <v>873</v>
      </c>
      <c r="ES175">
        <f t="shared" si="105"/>
        <v>879</v>
      </c>
      <c r="ET175">
        <f t="shared" si="105"/>
        <v>885</v>
      </c>
      <c r="EU175">
        <f t="shared" si="105"/>
        <v>891</v>
      </c>
      <c r="EV175">
        <f t="shared" si="105"/>
        <v>897</v>
      </c>
      <c r="EW175">
        <f t="shared" si="105"/>
        <v>903</v>
      </c>
      <c r="EX175">
        <f t="shared" si="105"/>
        <v>909</v>
      </c>
      <c r="EY175">
        <f t="shared" si="105"/>
        <v>915</v>
      </c>
      <c r="EZ175">
        <f t="shared" si="105"/>
        <v>921</v>
      </c>
      <c r="FA175">
        <f t="shared" si="105"/>
        <v>927</v>
      </c>
      <c r="FB175">
        <f t="shared" si="105"/>
        <v>933</v>
      </c>
      <c r="FC175">
        <f t="shared" si="105"/>
        <v>939</v>
      </c>
      <c r="FD175">
        <f t="shared" si="105"/>
        <v>945</v>
      </c>
      <c r="FE175">
        <f t="shared" si="105"/>
        <v>951</v>
      </c>
      <c r="FF175">
        <f t="shared" si="105"/>
        <v>957</v>
      </c>
      <c r="FG175">
        <f t="shared" si="105"/>
        <v>963</v>
      </c>
      <c r="FH175">
        <f t="shared" si="105"/>
        <v>969</v>
      </c>
      <c r="FI175">
        <f t="shared" si="105"/>
        <v>975</v>
      </c>
      <c r="FJ175">
        <f t="shared" si="105"/>
        <v>981</v>
      </c>
      <c r="FK175">
        <f t="shared" si="105"/>
        <v>987</v>
      </c>
      <c r="FL175">
        <f t="shared" si="105"/>
        <v>993</v>
      </c>
      <c r="FM175">
        <f t="shared" si="105"/>
        <v>999</v>
      </c>
      <c r="FN175">
        <f t="shared" si="105"/>
        <v>1005</v>
      </c>
      <c r="FO175">
        <f t="shared" si="105"/>
        <v>1011</v>
      </c>
      <c r="FP175">
        <f t="shared" si="105"/>
        <v>1017</v>
      </c>
      <c r="FQ175">
        <f t="shared" si="105"/>
        <v>1023</v>
      </c>
      <c r="FR175">
        <f t="shared" si="105"/>
        <v>1029</v>
      </c>
      <c r="FS175">
        <f t="shared" si="105"/>
        <v>1035</v>
      </c>
      <c r="FT175">
        <f t="shared" si="105"/>
        <v>1041</v>
      </c>
      <c r="FU175">
        <f t="shared" si="105"/>
        <v>1047</v>
      </c>
      <c r="FV175">
        <f t="shared" si="105"/>
        <v>1053</v>
      </c>
      <c r="FW175">
        <f t="shared" si="105"/>
        <v>1059</v>
      </c>
      <c r="FX175">
        <f t="shared" si="105"/>
        <v>1065</v>
      </c>
      <c r="FY175">
        <f t="shared" si="105"/>
        <v>1071</v>
      </c>
      <c r="FZ175">
        <f t="shared" si="105"/>
        <v>1077</v>
      </c>
      <c r="GA175">
        <f t="shared" si="105"/>
        <v>1083</v>
      </c>
    </row>
    <row r="176" spans="1:183">
      <c r="I176" t="s">
        <v>61</v>
      </c>
      <c r="J176" s="53" t="e">
        <f>$B$170/J174/$E$170/J86/$H$170</f>
        <v>#DIV/0!</v>
      </c>
      <c r="K176" s="53" t="e">
        <f t="shared" ref="K176:BV176" si="106">$B$170/K174/$E$170/K86/$H$170</f>
        <v>#DIV/0!</v>
      </c>
      <c r="L176" s="53" t="e">
        <f t="shared" si="106"/>
        <v>#DIV/0!</v>
      </c>
      <c r="M176" s="53" t="e">
        <f t="shared" si="106"/>
        <v>#DIV/0!</v>
      </c>
      <c r="N176" s="53" t="e">
        <f t="shared" si="106"/>
        <v>#DIV/0!</v>
      </c>
      <c r="O176" s="53" t="e">
        <f t="shared" si="106"/>
        <v>#DIV/0!</v>
      </c>
      <c r="P176" s="53" t="e">
        <f t="shared" si="106"/>
        <v>#DIV/0!</v>
      </c>
      <c r="Q176" s="53" t="e">
        <f t="shared" si="106"/>
        <v>#DIV/0!</v>
      </c>
      <c r="R176" s="53" t="e">
        <f t="shared" si="106"/>
        <v>#DIV/0!</v>
      </c>
      <c r="S176" s="53" t="e">
        <f t="shared" si="106"/>
        <v>#DIV/0!</v>
      </c>
      <c r="T176" s="53" t="e">
        <f t="shared" si="106"/>
        <v>#DIV/0!</v>
      </c>
      <c r="U176" s="53" t="e">
        <f t="shared" si="106"/>
        <v>#DIV/0!</v>
      </c>
      <c r="V176" s="53" t="e">
        <f t="shared" si="106"/>
        <v>#DIV/0!</v>
      </c>
      <c r="W176" s="53" t="e">
        <f t="shared" si="106"/>
        <v>#DIV/0!</v>
      </c>
      <c r="X176" s="53" t="e">
        <f t="shared" si="106"/>
        <v>#DIV/0!</v>
      </c>
      <c r="Y176" s="53" t="e">
        <f t="shared" si="106"/>
        <v>#DIV/0!</v>
      </c>
      <c r="Z176" s="53" t="e">
        <f t="shared" si="106"/>
        <v>#DIV/0!</v>
      </c>
      <c r="AA176" s="53" t="e">
        <f t="shared" si="106"/>
        <v>#DIV/0!</v>
      </c>
      <c r="AB176" s="53" t="e">
        <f t="shared" si="106"/>
        <v>#DIV/0!</v>
      </c>
      <c r="AC176" s="53" t="e">
        <f t="shared" si="106"/>
        <v>#DIV/0!</v>
      </c>
      <c r="AD176" s="53" t="e">
        <f t="shared" si="106"/>
        <v>#DIV/0!</v>
      </c>
      <c r="AE176" s="53" t="e">
        <f t="shared" si="106"/>
        <v>#DIV/0!</v>
      </c>
      <c r="AF176" s="53" t="e">
        <f t="shared" si="106"/>
        <v>#DIV/0!</v>
      </c>
      <c r="AG176" s="53" t="e">
        <f t="shared" si="106"/>
        <v>#DIV/0!</v>
      </c>
      <c r="AH176" s="53" t="e">
        <f t="shared" si="106"/>
        <v>#DIV/0!</v>
      </c>
      <c r="AI176" s="53" t="e">
        <f t="shared" si="106"/>
        <v>#DIV/0!</v>
      </c>
      <c r="AJ176" s="53" t="e">
        <f t="shared" si="106"/>
        <v>#DIV/0!</v>
      </c>
      <c r="AK176" s="53" t="e">
        <f t="shared" si="106"/>
        <v>#DIV/0!</v>
      </c>
      <c r="AL176" s="53" t="e">
        <f t="shared" si="106"/>
        <v>#DIV/0!</v>
      </c>
      <c r="AM176" s="53" t="e">
        <f t="shared" si="106"/>
        <v>#DIV/0!</v>
      </c>
      <c r="AN176" s="53" t="e">
        <f t="shared" si="106"/>
        <v>#DIV/0!</v>
      </c>
      <c r="AO176" s="53" t="e">
        <f t="shared" si="106"/>
        <v>#DIV/0!</v>
      </c>
      <c r="AP176" s="53" t="e">
        <f t="shared" si="106"/>
        <v>#DIV/0!</v>
      </c>
      <c r="AQ176" s="53" t="e">
        <f t="shared" si="106"/>
        <v>#DIV/0!</v>
      </c>
      <c r="AR176" s="53" t="e">
        <f t="shared" si="106"/>
        <v>#DIV/0!</v>
      </c>
      <c r="AS176" s="53" t="e">
        <f t="shared" si="106"/>
        <v>#DIV/0!</v>
      </c>
      <c r="AT176" s="53" t="e">
        <f t="shared" si="106"/>
        <v>#DIV/0!</v>
      </c>
      <c r="AU176" s="53" t="e">
        <f t="shared" si="106"/>
        <v>#DIV/0!</v>
      </c>
      <c r="AV176" s="53" t="e">
        <f t="shared" si="106"/>
        <v>#DIV/0!</v>
      </c>
      <c r="AW176" s="53" t="e">
        <f t="shared" si="106"/>
        <v>#DIV/0!</v>
      </c>
      <c r="AX176" s="53" t="e">
        <f t="shared" si="106"/>
        <v>#DIV/0!</v>
      </c>
      <c r="AY176" s="53" t="e">
        <f t="shared" si="106"/>
        <v>#DIV/0!</v>
      </c>
      <c r="AZ176" s="53" t="e">
        <f t="shared" si="106"/>
        <v>#DIV/0!</v>
      </c>
      <c r="BA176" s="53" t="e">
        <f t="shared" si="106"/>
        <v>#DIV/0!</v>
      </c>
      <c r="BB176" s="53" t="e">
        <f t="shared" si="106"/>
        <v>#DIV/0!</v>
      </c>
      <c r="BC176" s="53" t="e">
        <f t="shared" si="106"/>
        <v>#DIV/0!</v>
      </c>
      <c r="BD176" s="53" t="e">
        <f t="shared" si="106"/>
        <v>#DIV/0!</v>
      </c>
      <c r="BE176" s="53" t="e">
        <f t="shared" si="106"/>
        <v>#DIV/0!</v>
      </c>
      <c r="BF176" s="53" t="e">
        <f t="shared" si="106"/>
        <v>#DIV/0!</v>
      </c>
      <c r="BG176" s="53" t="e">
        <f t="shared" si="106"/>
        <v>#DIV/0!</v>
      </c>
      <c r="BH176" s="53" t="e">
        <f t="shared" si="106"/>
        <v>#DIV/0!</v>
      </c>
      <c r="BI176" s="53" t="e">
        <f t="shared" si="106"/>
        <v>#DIV/0!</v>
      </c>
      <c r="BJ176" s="53" t="e">
        <f t="shared" si="106"/>
        <v>#DIV/0!</v>
      </c>
      <c r="BK176" s="53" t="e">
        <f t="shared" si="106"/>
        <v>#DIV/0!</v>
      </c>
      <c r="BL176" s="53" t="e">
        <f t="shared" si="106"/>
        <v>#DIV/0!</v>
      </c>
      <c r="BM176" s="53" t="e">
        <f t="shared" si="106"/>
        <v>#DIV/0!</v>
      </c>
      <c r="BN176" s="53" t="e">
        <f t="shared" si="106"/>
        <v>#DIV/0!</v>
      </c>
      <c r="BO176" s="53" t="e">
        <f t="shared" si="106"/>
        <v>#DIV/0!</v>
      </c>
      <c r="BP176" s="53" t="e">
        <f t="shared" si="106"/>
        <v>#DIV/0!</v>
      </c>
      <c r="BQ176" s="53" t="e">
        <f t="shared" si="106"/>
        <v>#DIV/0!</v>
      </c>
      <c r="BR176" s="53" t="e">
        <f t="shared" si="106"/>
        <v>#DIV/0!</v>
      </c>
      <c r="BS176" s="53" t="e">
        <f t="shared" si="106"/>
        <v>#DIV/0!</v>
      </c>
      <c r="BT176" s="53" t="e">
        <f t="shared" si="106"/>
        <v>#DIV/0!</v>
      </c>
      <c r="BU176" s="53" t="e">
        <f t="shared" si="106"/>
        <v>#DIV/0!</v>
      </c>
      <c r="BV176" s="53" t="e">
        <f t="shared" si="106"/>
        <v>#DIV/0!</v>
      </c>
      <c r="BW176" s="53" t="e">
        <f t="shared" ref="BW176:EH176" si="107">$B$170/BW174/$E$170/BW86/$H$170</f>
        <v>#DIV/0!</v>
      </c>
      <c r="BX176" s="53" t="e">
        <f t="shared" si="107"/>
        <v>#DIV/0!</v>
      </c>
      <c r="BY176" s="53" t="e">
        <f t="shared" si="107"/>
        <v>#DIV/0!</v>
      </c>
      <c r="BZ176" s="53" t="e">
        <f t="shared" si="107"/>
        <v>#DIV/0!</v>
      </c>
      <c r="CA176" s="53" t="e">
        <f t="shared" si="107"/>
        <v>#DIV/0!</v>
      </c>
      <c r="CB176" s="53" t="e">
        <f t="shared" si="107"/>
        <v>#DIV/0!</v>
      </c>
      <c r="CC176" s="53" t="e">
        <f t="shared" si="107"/>
        <v>#DIV/0!</v>
      </c>
      <c r="CD176" s="53" t="e">
        <f t="shared" si="107"/>
        <v>#DIV/0!</v>
      </c>
      <c r="CE176" s="53" t="e">
        <f t="shared" si="107"/>
        <v>#DIV/0!</v>
      </c>
      <c r="CF176" s="53" t="e">
        <f t="shared" si="107"/>
        <v>#DIV/0!</v>
      </c>
      <c r="CG176" s="53" t="e">
        <f t="shared" si="107"/>
        <v>#DIV/0!</v>
      </c>
      <c r="CH176" s="53" t="e">
        <f t="shared" si="107"/>
        <v>#DIV/0!</v>
      </c>
      <c r="CI176" s="53" t="e">
        <f t="shared" si="107"/>
        <v>#DIV/0!</v>
      </c>
      <c r="CJ176" s="53" t="e">
        <f t="shared" si="107"/>
        <v>#DIV/0!</v>
      </c>
      <c r="CK176" s="53" t="e">
        <f t="shared" si="107"/>
        <v>#DIV/0!</v>
      </c>
      <c r="CL176" s="53" t="e">
        <f t="shared" si="107"/>
        <v>#DIV/0!</v>
      </c>
      <c r="CM176" s="53" t="e">
        <f t="shared" si="107"/>
        <v>#DIV/0!</v>
      </c>
      <c r="CN176" s="53" t="e">
        <f t="shared" si="107"/>
        <v>#DIV/0!</v>
      </c>
      <c r="CO176" s="53" t="e">
        <f t="shared" si="107"/>
        <v>#DIV/0!</v>
      </c>
      <c r="CP176" s="53" t="e">
        <f t="shared" si="107"/>
        <v>#DIV/0!</v>
      </c>
      <c r="CQ176" s="53" t="e">
        <f t="shared" si="107"/>
        <v>#DIV/0!</v>
      </c>
      <c r="CR176" s="53" t="e">
        <f t="shared" si="107"/>
        <v>#DIV/0!</v>
      </c>
      <c r="CS176" s="53" t="e">
        <f t="shared" si="107"/>
        <v>#DIV/0!</v>
      </c>
      <c r="CT176" s="53" t="e">
        <f t="shared" si="107"/>
        <v>#DIV/0!</v>
      </c>
      <c r="CU176" s="53" t="e">
        <f t="shared" si="107"/>
        <v>#DIV/0!</v>
      </c>
      <c r="CV176" s="53" t="e">
        <f t="shared" si="107"/>
        <v>#DIV/0!</v>
      </c>
      <c r="CW176" s="53" t="e">
        <f t="shared" si="107"/>
        <v>#DIV/0!</v>
      </c>
      <c r="CX176" s="53" t="e">
        <f t="shared" si="107"/>
        <v>#DIV/0!</v>
      </c>
      <c r="CY176" s="53" t="e">
        <f t="shared" si="107"/>
        <v>#DIV/0!</v>
      </c>
      <c r="CZ176" s="53" t="e">
        <f t="shared" si="107"/>
        <v>#DIV/0!</v>
      </c>
      <c r="DA176" s="53" t="e">
        <f t="shared" si="107"/>
        <v>#DIV/0!</v>
      </c>
      <c r="DB176" s="53" t="e">
        <f t="shared" si="107"/>
        <v>#DIV/0!</v>
      </c>
      <c r="DC176" s="53" t="e">
        <f t="shared" si="107"/>
        <v>#DIV/0!</v>
      </c>
      <c r="DD176" s="53" t="e">
        <f t="shared" si="107"/>
        <v>#DIV/0!</v>
      </c>
      <c r="DE176" s="53" t="e">
        <f t="shared" si="107"/>
        <v>#DIV/0!</v>
      </c>
      <c r="DF176" s="53" t="e">
        <f t="shared" si="107"/>
        <v>#DIV/0!</v>
      </c>
      <c r="DG176" s="53" t="e">
        <f t="shared" si="107"/>
        <v>#DIV/0!</v>
      </c>
      <c r="DH176" s="53" t="e">
        <f t="shared" si="107"/>
        <v>#DIV/0!</v>
      </c>
      <c r="DI176" s="53" t="e">
        <f t="shared" si="107"/>
        <v>#DIV/0!</v>
      </c>
      <c r="DJ176" s="53" t="e">
        <f t="shared" si="107"/>
        <v>#DIV/0!</v>
      </c>
      <c r="DK176" s="53" t="e">
        <f t="shared" si="107"/>
        <v>#DIV/0!</v>
      </c>
      <c r="DL176" s="53" t="e">
        <f t="shared" si="107"/>
        <v>#DIV/0!</v>
      </c>
      <c r="DM176" s="53" t="e">
        <f t="shared" si="107"/>
        <v>#DIV/0!</v>
      </c>
      <c r="DN176" s="53" t="e">
        <f t="shared" si="107"/>
        <v>#DIV/0!</v>
      </c>
      <c r="DO176" s="53" t="e">
        <f t="shared" si="107"/>
        <v>#DIV/0!</v>
      </c>
      <c r="DP176" s="53" t="e">
        <f t="shared" si="107"/>
        <v>#DIV/0!</v>
      </c>
      <c r="DQ176" s="53" t="e">
        <f t="shared" si="107"/>
        <v>#DIV/0!</v>
      </c>
      <c r="DR176" s="53" t="e">
        <f t="shared" si="107"/>
        <v>#DIV/0!</v>
      </c>
      <c r="DS176" s="53" t="e">
        <f t="shared" si="107"/>
        <v>#DIV/0!</v>
      </c>
      <c r="DT176" s="53" t="e">
        <f t="shared" si="107"/>
        <v>#DIV/0!</v>
      </c>
      <c r="DU176" s="53" t="e">
        <f t="shared" si="107"/>
        <v>#DIV/0!</v>
      </c>
      <c r="DV176" s="53" t="e">
        <f t="shared" si="107"/>
        <v>#DIV/0!</v>
      </c>
      <c r="DW176" s="53" t="e">
        <f t="shared" si="107"/>
        <v>#DIV/0!</v>
      </c>
      <c r="DX176" s="53" t="e">
        <f t="shared" si="107"/>
        <v>#DIV/0!</v>
      </c>
      <c r="DY176" s="53" t="e">
        <f t="shared" si="107"/>
        <v>#DIV/0!</v>
      </c>
      <c r="DZ176" s="53" t="e">
        <f t="shared" si="107"/>
        <v>#DIV/0!</v>
      </c>
      <c r="EA176" s="53" t="e">
        <f t="shared" si="107"/>
        <v>#DIV/0!</v>
      </c>
      <c r="EB176" s="53" t="e">
        <f t="shared" si="107"/>
        <v>#DIV/0!</v>
      </c>
      <c r="EC176" s="53" t="e">
        <f t="shared" si="107"/>
        <v>#DIV/0!</v>
      </c>
      <c r="ED176" s="53" t="e">
        <f t="shared" si="107"/>
        <v>#DIV/0!</v>
      </c>
      <c r="EE176" s="53" t="e">
        <f t="shared" si="107"/>
        <v>#DIV/0!</v>
      </c>
      <c r="EF176" s="53" t="e">
        <f t="shared" si="107"/>
        <v>#DIV/0!</v>
      </c>
      <c r="EG176" s="53" t="e">
        <f t="shared" si="107"/>
        <v>#DIV/0!</v>
      </c>
      <c r="EH176" s="53" t="e">
        <f t="shared" si="107"/>
        <v>#DIV/0!</v>
      </c>
      <c r="EI176" s="53" t="e">
        <f t="shared" ref="EI176:GA176" si="108">$B$170/EI174/$E$170/EI86/$H$170</f>
        <v>#DIV/0!</v>
      </c>
      <c r="EJ176" s="53" t="e">
        <f t="shared" si="108"/>
        <v>#DIV/0!</v>
      </c>
      <c r="EK176" s="53" t="e">
        <f t="shared" si="108"/>
        <v>#DIV/0!</v>
      </c>
      <c r="EL176" s="53" t="e">
        <f t="shared" si="108"/>
        <v>#DIV/0!</v>
      </c>
      <c r="EM176" s="53" t="e">
        <f t="shared" si="108"/>
        <v>#DIV/0!</v>
      </c>
      <c r="EN176" s="53" t="e">
        <f t="shared" si="108"/>
        <v>#DIV/0!</v>
      </c>
      <c r="EO176" s="53" t="e">
        <f t="shared" si="108"/>
        <v>#DIV/0!</v>
      </c>
      <c r="EP176" s="53" t="e">
        <f t="shared" si="108"/>
        <v>#DIV/0!</v>
      </c>
      <c r="EQ176" s="53" t="e">
        <f t="shared" si="108"/>
        <v>#DIV/0!</v>
      </c>
      <c r="ER176" s="53" t="e">
        <f t="shared" si="108"/>
        <v>#DIV/0!</v>
      </c>
      <c r="ES176" s="53" t="e">
        <f t="shared" si="108"/>
        <v>#DIV/0!</v>
      </c>
      <c r="ET176" s="53" t="e">
        <f t="shared" si="108"/>
        <v>#DIV/0!</v>
      </c>
      <c r="EU176" s="53" t="e">
        <f t="shared" si="108"/>
        <v>#DIV/0!</v>
      </c>
      <c r="EV176" s="53" t="e">
        <f t="shared" si="108"/>
        <v>#DIV/0!</v>
      </c>
      <c r="EW176" s="53" t="e">
        <f t="shared" si="108"/>
        <v>#DIV/0!</v>
      </c>
      <c r="EX176" s="53" t="e">
        <f t="shared" si="108"/>
        <v>#DIV/0!</v>
      </c>
      <c r="EY176" s="53" t="e">
        <f t="shared" si="108"/>
        <v>#DIV/0!</v>
      </c>
      <c r="EZ176" s="53" t="e">
        <f t="shared" si="108"/>
        <v>#DIV/0!</v>
      </c>
      <c r="FA176" s="53" t="e">
        <f t="shared" si="108"/>
        <v>#DIV/0!</v>
      </c>
      <c r="FB176" s="53" t="e">
        <f t="shared" si="108"/>
        <v>#DIV/0!</v>
      </c>
      <c r="FC176" s="53" t="e">
        <f t="shared" si="108"/>
        <v>#DIV/0!</v>
      </c>
      <c r="FD176" s="53" t="e">
        <f t="shared" si="108"/>
        <v>#DIV/0!</v>
      </c>
      <c r="FE176" s="53" t="e">
        <f t="shared" si="108"/>
        <v>#DIV/0!</v>
      </c>
      <c r="FF176" s="53" t="e">
        <f t="shared" si="108"/>
        <v>#DIV/0!</v>
      </c>
      <c r="FG176" s="53" t="e">
        <f t="shared" si="108"/>
        <v>#DIV/0!</v>
      </c>
      <c r="FH176" s="53" t="e">
        <f t="shared" si="108"/>
        <v>#DIV/0!</v>
      </c>
      <c r="FI176" s="53" t="e">
        <f t="shared" si="108"/>
        <v>#DIV/0!</v>
      </c>
      <c r="FJ176" s="53" t="e">
        <f t="shared" si="108"/>
        <v>#DIV/0!</v>
      </c>
      <c r="FK176" s="53" t="e">
        <f t="shared" si="108"/>
        <v>#DIV/0!</v>
      </c>
      <c r="FL176" s="53" t="e">
        <f t="shared" si="108"/>
        <v>#DIV/0!</v>
      </c>
      <c r="FM176" s="53" t="e">
        <f t="shared" si="108"/>
        <v>#DIV/0!</v>
      </c>
      <c r="FN176" s="53" t="e">
        <f t="shared" si="108"/>
        <v>#DIV/0!</v>
      </c>
      <c r="FO176" s="53" t="e">
        <f t="shared" si="108"/>
        <v>#DIV/0!</v>
      </c>
      <c r="FP176" s="53" t="e">
        <f t="shared" si="108"/>
        <v>#DIV/0!</v>
      </c>
      <c r="FQ176" s="53" t="e">
        <f t="shared" si="108"/>
        <v>#DIV/0!</v>
      </c>
      <c r="FR176" s="53" t="e">
        <f t="shared" si="108"/>
        <v>#DIV/0!</v>
      </c>
      <c r="FS176" s="53" t="e">
        <f t="shared" si="108"/>
        <v>#DIV/0!</v>
      </c>
      <c r="FT176" s="53" t="e">
        <f t="shared" si="108"/>
        <v>#DIV/0!</v>
      </c>
      <c r="FU176" s="53" t="e">
        <f t="shared" si="108"/>
        <v>#DIV/0!</v>
      </c>
      <c r="FV176" s="53" t="e">
        <f t="shared" si="108"/>
        <v>#DIV/0!</v>
      </c>
      <c r="FW176" s="53" t="e">
        <f t="shared" si="108"/>
        <v>#DIV/0!</v>
      </c>
      <c r="FX176" s="53" t="e">
        <f t="shared" si="108"/>
        <v>#DIV/0!</v>
      </c>
      <c r="FY176" s="53" t="e">
        <f t="shared" si="108"/>
        <v>#DIV/0!</v>
      </c>
      <c r="FZ176" s="53" t="e">
        <f t="shared" si="108"/>
        <v>#DIV/0!</v>
      </c>
      <c r="GA176" s="53" t="e">
        <f t="shared" si="108"/>
        <v>#DIV/0!</v>
      </c>
    </row>
  </sheetData>
  <sheetProtection password="FBB4"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MODE  D EMPLOI</vt:lpstr>
      <vt:lpstr>synthèse</vt:lpstr>
      <vt:lpstr>graphiques K2 et K1</vt:lpstr>
      <vt:lpstr>annexe K NFX43 269</vt:lpstr>
      <vt:lpstr>temps prélévement et saturation</vt:lpstr>
      <vt:lpstr>temps</vt:lpstr>
      <vt:lpstr>nombre d'ouverture fraction fil</vt:lpstr>
      <vt:lpstr>SA selon volume prélv</vt:lpstr>
    </vt:vector>
  </TitlesOfParts>
  <Company>Ministères Chargés des Affaires Sociales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DIRECCTE AUVERGNE RHONE ALPES (DM;FB);/DIRECCTE GRAND EST (HG)</dc:creator>
  <cp:lastModifiedBy>Poste31</cp:lastModifiedBy>
  <dcterms:created xsi:type="dcterms:W3CDTF">2018-07-05T11:51:46Z</dcterms:created>
  <dcterms:modified xsi:type="dcterms:W3CDTF">2019-02-14T16:24:48Z</dcterms:modified>
</cp:coreProperties>
</file>